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mc:Choice Requires="x15">
      <x15ac:absPath xmlns:x15ac="http://schemas.microsoft.com/office/spreadsheetml/2010/11/ac" url="Y:\04財政班\02_決算統計\R7年度\03_各種調査\11_財政状況資料集\03_市町村→県\"/>
    </mc:Choice>
  </mc:AlternateContent>
  <xr:revisionPtr revIDLastSave="0" documentId="13_ncr:1_{D571321C-B08B-47AE-A227-D5AA9FD29F3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<sst xmlns="http://schemas.openxmlformats.org/spreadsheetml/2006/main" count="1116" uniqueCount="564">
  <si>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</si>
  <si>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</si>
  <si>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</si>
  <si>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</si>
  <si>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</si>
  <si>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</si>
  <si>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</si>
  <si>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</si>
  <si>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</si>
  <si>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</si>
  <si>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</si>
  <si>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</si>
  <si>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</si>
  <si>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</si>
  <si>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</si>
  <si>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</si>
  <si>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</si>
  <si>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</si>
  <si>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</si>
  <si>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</si>
  <si>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</si>
  <si>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</si>
  <si>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</si>
  <si>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</si>
  <si>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</si>
  <si>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</si>
  <si>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</si>
  <si>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</si>
  <si>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</si>
  <si>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</si>
  <si>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</si>
  <si>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</si>
  <si>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</si>
  <si>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</si>
  <si>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</si>
  <si>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</si>
  <si>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</si>
  <si>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</si>
  <si>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</si>
  <si>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</si>
  <si>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</si>
  <si>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</si>
  <si>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</si>
  <si>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</si>
  <si>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</si>
  <si>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</si>
  <si>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</si>
  <si>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</si>
  <si>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</si>
  <si>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</si>
  <si>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</si>
  <si>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</si>
  <si>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</si>
  <si>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</si>
  <si>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</si>
  <si>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</si>
  <si>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</si>
  <si>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</si>
  <si>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</si>
  <si>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</si>
  <si>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</si>
  <si>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</si>
  <si>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</si>
  <si>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</si>
  <si>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</si>
  <si>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</si>
  <si>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</si>
  <si>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</si>
  <si>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</si>
  <si>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</si>
  <si>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</si>
  <si>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</si>
  <si>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</si>
  <si>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</si>
  <si>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</si>
  <si>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</si>
  <si>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</si>
  <si>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</si>
  <si>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</si>
  <si>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</si>
  <si>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</si>
  <si>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</si>
  <si>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</si>
  <si>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</si>
  <si>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</si>
  <si>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</si>
  <si>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</si>
  <si>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</si>
  <si>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</si>
  <si>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</si>
  <si>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</si>
  <si>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</si>
  <si>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</si>
  <si>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</si>
  <si>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印南町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</si>
  <si>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</si>
  <si>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</si>
  <si>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</si>
  <si>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</si>
  <si>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</si>
  <si>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</si>
  <si>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</si>
  <si>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</si>
  <si>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</si>
  <si>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</si>
  <si>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</si>
  <si>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</si>
  <si>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</si>
  <si>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</si>
  <si>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</si>
  <si>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</si>
  <si>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</si>
  <si>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</si>
  <si>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</si>
  <si>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</si>
  <si>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</si>
  <si>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</si>
  <si>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</si>
  <si>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</si>
  <si>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</si>
  <si>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</si>
  <si>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</si>
  <si>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</si>
  <si>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</si>
  <si>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</si>
  <si>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</si>
  <si>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</si>
  <si>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</si>
  <si>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</si>
  <si>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</si>
  <si>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</si>
  <si>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</si>
  <si>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</si>
  <si>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</si>
  <si>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</si>
  <si>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</si>
  <si>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</si>
  <si>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</si>
  <si>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</si>
  <si>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</si>
  <si>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</si>
  <si>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</si>
  <si>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</si>
  <si>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</si>
  <si>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</si>
  <si>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</si>
  <si>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</si>
  <si>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</si>
  <si>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</si>
  <si>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</si>
  <si>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</si>
  <si>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</si>
  <si>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</si>
  <si>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</si>
  <si>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</si>
  <si>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</si>
  <si>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</si>
  <si>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</si>
  <si>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</si>
  <si>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</si>
  <si>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</si>
  <si>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</si>
  <si>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</si>
  <si>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</si>
  <si>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</si>
  <si>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</si>
  <si>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</si>
  <si>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</si>
  <si>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</si>
  <si>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</si>
  <si>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</si>
  <si>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</si>
  <si>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</si>
  <si>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</si>
  <si>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</si>
  <si>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</si>
  <si>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</si>
  <si>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</si>
  <si>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</si>
  <si>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</si>
  <si>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</si>
  <si>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</si>
  <si>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</si>
  <si>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</si>
  <si>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</si>
  <si>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</si>
  <si>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</si>
  <si>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</si>
  <si>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</si>
  <si>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</si>
  <si>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</si>
  <si>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</si>
  <si>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</si>
  <si>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</si>
  <si>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</si>
  <si>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</si>
  <si>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</si>
  <si>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</si>
  <si>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</si>
  <si>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</si>
  <si>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</si>
  <si>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</si>
  <si>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</si>
  <si>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</si>
  <si>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和歌山県印南町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</si>
  <si>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</si>
  <si>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</si>
  <si>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</si>
  <si>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</si>
  <si>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</si>
  <si>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</si>
  <si>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</si>
  <si>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</si>
  <si>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</si>
  <si>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</si>
  <si>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</si>
  <si>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</si>
  <si>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</si>
  <si>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</si>
  <si>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</si>
  <si>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</si>
  <si>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</si>
  <si>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</si>
  <si>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</si>
  <si>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</si>
  <si>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</si>
  <si>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</si>
  <si>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</si>
  <si>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</si>
  <si>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</si>
  <si>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</si>
  <si>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</si>
  <si>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</si>
  <si>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</si>
  <si>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</si>
  <si>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</si>
  <si>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</si>
  <si>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</si>
  <si>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</si>
  <si>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</si>
  <si>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</si>
  <si>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</si>
  <si>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</si>
  <si>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</si>
  <si>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</si>
  <si>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</si>
  <si>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</si>
  <si>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</si>
  <si>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</si>
  <si>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</si>
  <si>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</si>
  <si>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</si>
  <si>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</si>
  <si>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</si>
  <si>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</si>
  <si>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</si>
  <si>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</si>
  <si>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</si>
  <si>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</si>
  <si>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</si>
  <si>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</si>
  <si>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</si>
  <si>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</si>
  <si>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</si>
  <si>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</si>
  <si>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</si>
  <si>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</si>
  <si>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</si>
  <si>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</si>
  <si>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</si>
  <si>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</si>
  <si>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</si>
  <si>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</si>
  <si>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</si>
  <si>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</si>
  <si>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</si>
  <si>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</si>
  <si>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</si>
  <si>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</si>
  <si>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</si>
  <si>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</si>
  <si>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</si>
  <si>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</si>
  <si>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</si>
  <si>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</si>
  <si>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</si>
  <si>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</si>
  <si>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</si>
  <si>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</si>
  <si>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</si>
  <si>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</si>
  <si>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</si>
  <si>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</si>
  <si>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</si>
  <si>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</si>
  <si>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</si>
  <si>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</si>
  <si>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</si>
  <si>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</si>
  <si>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</si>
  <si>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</si>
  <si>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</si>
  <si>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</si>
  <si>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</si>
  <si>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</si>
  <si>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</si>
  <si>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</si>
  <si>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</si>
  <si>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</si>
  <si>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</si>
  <si>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</si>
  <si>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</si>
  <si>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</si>
  <si>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</si>
  <si>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</si>
  <si>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</si>
  <si>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</si>
  <si>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</si>
  <si>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</si>
  <si>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</si>
  <si>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</si>
  <si>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</si>
  <si>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</si>
  <si>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</si>
  <si>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</si>
  <si>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</si>
  <si>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</si>
  <si>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</si>
  <si>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</si>
  <si>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</si>
  <si>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</si>
  <si>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</si>
  <si>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</si>
  <si>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</si>
  <si>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</si>
  <si>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</si>
  <si>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</si>
  <si>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</si>
  <si>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</si>
  <si>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</si>
  <si>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</si>
  <si>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</si>
  <si>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</si>
  <si>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</si>
  <si>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</si>
  <si>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</si>
  <si>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</si>
  <si>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</si>
  <si>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</si>
  <si>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</si>
  <si>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</si>
  <si>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</si>
  <si>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</si>
  <si>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</si>
  <si>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</si>
  <si>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和歌山県印南町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</si>
  <si>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</si>
  <si>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</si>
  <si>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</si>
  <si>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</si>
  <si>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</si>
  <si>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</si>
  <si>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</si>
  <si>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</si>
  <si>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</si>
  <si>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</si>
  <si>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</si>
  <si>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</si>
  <si>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</si>
  <si>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</si>
  <si>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</si>
  <si>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</si>
  <si>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</si>
  <si>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</si>
  <si>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</si>
  <si>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</si>
  <si>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同和対策新築家屋貸付金特別会計</t>
    <phoneticPr fontId="5"/>
  </si>
  <si>
    <t>滝ノ岡専用水道事業特別会計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</si>
  <si>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</si>
  <si>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</si>
  <si>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</si>
  <si>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</si>
  <si>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</si>
  <si>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</si>
  <si>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</si>
  <si>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</si>
  <si>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</si>
  <si>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</si>
  <si>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</si>
  <si>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</si>
  <si>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</si>
  <si>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</si>
  <si>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</si>
  <si>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</si>
  <si>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印南町水道事業会計</t>
    <phoneticPr fontId="5"/>
  </si>
  <si>
    <t>法適用企業</t>
    <phoneticPr fontId="5"/>
  </si>
  <si>
    <t>印南町農業集落排水事業会計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</si>
  <si>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</si>
  <si>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</si>
  <si>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</si>
  <si>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</si>
  <si>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</si>
  <si>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</si>
  <si>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</si>
  <si>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</si>
  <si>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</si>
  <si>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</si>
  <si>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</si>
  <si>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</si>
  <si>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</si>
  <si>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</si>
  <si>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</si>
  <si>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</si>
  <si>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</si>
  <si>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</si>
  <si>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</si>
  <si>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</si>
  <si>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</si>
  <si>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</si>
  <si>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</si>
  <si>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</si>
  <si>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</si>
  <si>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</si>
  <si>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</si>
  <si>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</si>
  <si>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</si>
  <si>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</si>
  <si>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</si>
  <si>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</si>
  <si>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</si>
  <si>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</si>
  <si>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</si>
  <si>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</si>
  <si>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</si>
  <si>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</si>
  <si>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</si>
  <si>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</si>
  <si>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</si>
  <si>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</si>
  <si>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</si>
  <si>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</si>
  <si>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</si>
  <si>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</si>
  <si>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</si>
  <si>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</si>
  <si>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</si>
  <si>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</si>
  <si>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</si>
  <si>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</si>
  <si>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</si>
  <si>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</si>
  <si>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</si>
  <si>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</si>
  <si>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</si>
  <si>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</si>
  <si>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</si>
  <si>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</si>
  <si>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</si>
  <si>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</si>
  <si>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</si>
  <si>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</si>
  <si>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</si>
  <si>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</si>
  <si>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</si>
  <si>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</si>
  <si>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</si>
  <si>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</si>
  <si>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</si>
  <si>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</si>
  <si>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</si>
  <si>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</si>
  <si>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</si>
  <si>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</si>
  <si>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</si>
  <si>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</si>
  <si>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</si>
  <si>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</si>
  <si>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</si>
  <si>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</si>
  <si>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</si>
  <si>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</si>
  <si>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</si>
  <si>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</si>
  <si>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</si>
  <si>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</si>
  <si>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</si>
  <si>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</si>
  <si>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</si>
  <si>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</si>
  <si>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</si>
  <si>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</si>
  <si>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</si>
  <si>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</si>
  <si>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</si>
  <si>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</si>
  <si>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</si>
  <si>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</si>
  <si>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</si>
  <si>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</si>
  <si>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</si>
  <si>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</si>
  <si>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</si>
  <si>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</si>
  <si>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</si>
  <si>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</si>
  <si>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</si>
  <si>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</si>
  <si>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</si>
  <si>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</si>
  <si>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</si>
  <si>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</si>
  <si>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</si>
  <si>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</si>
  <si>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</si>
  <si>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</si>
  <si>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</si>
  <si>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</si>
  <si>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</si>
  <si>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</si>
  <si>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</si>
  <si>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</si>
  <si>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</si>
  <si>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</si>
  <si>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</si>
  <si>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</si>
  <si>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</si>
  <si>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</si>
  <si>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</si>
  <si>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</si>
  <si>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</si>
  <si>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</si>
  <si>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</si>
  <si>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</si>
  <si>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印南町水道事業会計</t>
  </si>
  <si>
    <t>一般会計</t>
  </si>
  <si>
    <t>印南町農業集落排水事業会計</t>
  </si>
  <si>
    <t>介護保険事業特別会計</t>
  </si>
  <si>
    <t>国民健康保険事業特別会計</t>
  </si>
  <si>
    <t>▲ 0.02</t>
  </si>
  <si>
    <t>後期高齢者医療特別会計</t>
  </si>
  <si>
    <t>滝ノ岡専用水道事業特別会計</t>
  </si>
  <si>
    <t>同和対策新築家屋貸付金特別会計</t>
  </si>
  <si>
    <t>その他会計（赤字）</t>
  </si>
  <si>
    <t>その他会計（黒字）</t>
  </si>
  <si>
    <t>R02</t>
    <phoneticPr fontId="5"/>
  </si>
  <si>
    <t>R03</t>
    <phoneticPr fontId="5"/>
  </si>
  <si>
    <t>R04</t>
    <phoneticPr fontId="5"/>
  </si>
  <si>
    <t>R05</t>
    <phoneticPr fontId="5"/>
  </si>
  <si>
    <t>R06</t>
    <phoneticPr fontId="5"/>
  </si>
  <si>
    <t>-</t>
    <phoneticPr fontId="2"/>
  </si>
  <si>
    <t>義務教育施設整備基金</t>
    <rPh sb="0" eb="2">
      <t>ギム</t>
    </rPh>
    <rPh sb="2" eb="4">
      <t>キョウイク</t>
    </rPh>
    <rPh sb="4" eb="6">
      <t>シセツ</t>
    </rPh>
    <rPh sb="6" eb="8">
      <t>セイビ</t>
    </rPh>
    <rPh sb="8" eb="10">
      <t>キキン</t>
    </rPh>
    <phoneticPr fontId="5"/>
  </si>
  <si>
    <t>安全安心基金</t>
    <rPh sb="0" eb="2">
      <t>アンゼン</t>
    </rPh>
    <rPh sb="2" eb="4">
      <t>アンシン</t>
    </rPh>
    <rPh sb="4" eb="6">
      <t>キキン</t>
    </rPh>
    <phoneticPr fontId="5"/>
  </si>
  <si>
    <t>公共施設等整備基金</t>
    <rPh sb="0" eb="2">
      <t>コウキョウ</t>
    </rPh>
    <rPh sb="2" eb="4">
      <t>シセツ</t>
    </rPh>
    <rPh sb="4" eb="5">
      <t>トウ</t>
    </rPh>
    <rPh sb="5" eb="7">
      <t>セイビ</t>
    </rPh>
    <rPh sb="7" eb="9">
      <t>キキン</t>
    </rPh>
    <phoneticPr fontId="5"/>
  </si>
  <si>
    <t>福祉基金</t>
    <rPh sb="0" eb="2">
      <t>フクシ</t>
    </rPh>
    <rPh sb="2" eb="4">
      <t>キキン</t>
    </rPh>
    <phoneticPr fontId="5"/>
  </si>
  <si>
    <t>ふるさと応援基金</t>
    <rPh sb="4" eb="8">
      <t>オウエンキキン</t>
    </rPh>
    <phoneticPr fontId="2"/>
  </si>
  <si>
    <t>御坊広域行政事務組合</t>
    <rPh sb="0" eb="2">
      <t>ゴボウ</t>
    </rPh>
    <rPh sb="2" eb="4">
      <t>コウイキ</t>
    </rPh>
    <rPh sb="4" eb="6">
      <t>ギョウセイ</t>
    </rPh>
    <rPh sb="6" eb="8">
      <t>ジム</t>
    </rPh>
    <rPh sb="8" eb="10">
      <t>クミアイ</t>
    </rPh>
    <phoneticPr fontId="2"/>
  </si>
  <si>
    <t>日高広域消防事務組合</t>
    <rPh sb="0" eb="2">
      <t>ヒダカ</t>
    </rPh>
    <rPh sb="2" eb="4">
      <t>コウイキ</t>
    </rPh>
    <rPh sb="4" eb="6">
      <t>ショウボウ</t>
    </rPh>
    <rPh sb="6" eb="8">
      <t>ジム</t>
    </rPh>
    <rPh sb="8" eb="10">
      <t>クミアイ</t>
    </rPh>
    <phoneticPr fontId="2"/>
  </si>
  <si>
    <t>御坊市外五ケ町病院経営事務組合</t>
    <rPh sb="0" eb="3">
      <t>ゴボウシ</t>
    </rPh>
    <rPh sb="3" eb="4">
      <t>ホカ</t>
    </rPh>
    <rPh sb="4" eb="5">
      <t>ゴ</t>
    </rPh>
    <rPh sb="6" eb="7">
      <t>チョウ</t>
    </rPh>
    <rPh sb="7" eb="9">
      <t>ビョウイン</t>
    </rPh>
    <rPh sb="9" eb="11">
      <t>ケイエイ</t>
    </rPh>
    <rPh sb="11" eb="13">
      <t>ジム</t>
    </rPh>
    <rPh sb="13" eb="15">
      <t>クミアイ</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</si>
  <si>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</si>
  <si>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</si>
  <si>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5">
      <t>チホウ</t>
    </rPh>
    <rPh sb="5" eb="6">
      <t>ゼイ</t>
    </rPh>
    <rPh sb="6" eb="8">
      <t>カイシュウ</t>
    </rPh>
    <rPh sb="8" eb="10">
      <t>キコウ</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</si>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</sst>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32D-47FA-82A6-8E39E47B05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173216</c:v>
                </c:pt>
                <c:pt idx="1">
                  <c:v>158416</c:v>
                </c:pt>
                <c:pt idx="2">
                  <c:v>156468</c:v>
                </c:pt>
                <c:pt idx="3">
                  <c:v>263922</c:v>
                </c:pt>
                <c:pt idx="4">
                  <c:v>238313</c:v>
                </c:pt>
              </c:numCache>
            </c:numRef>
          </c:val>
          <c:smooth val="0"/>
          <c:extLst>
            <c:ext xmlns:c16="http://schemas.microsoft.com/office/drawing/2014/chart" uri="{C3380CC4-5D6E-409C-BE32-E72D297353CC}">
              <c16:uniqueId val="{00000001-B32D-47FA-82A6-8E39E47B05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5.36</c:v>
                </c:pt>
                <c:pt idx="1">
                  <c:v>5.53</c:v>
                </c:pt>
                <c:pt idx="2">
                  <c:v>5.0599999999999996</c:v>
                </c:pt>
                <c:pt idx="3">
                  <c:v>5.07</c:v>
                </c:pt>
                <c:pt idx="4">
                  <c:v>4.78</c:v>
                </c:pt>
              </c:numCache>
            </c:numRef>
          </c:val>
          <c:extLst>
            <c:ext xmlns:c16="http://schemas.microsoft.com/office/drawing/2014/chart" uri="{C3380CC4-5D6E-409C-BE32-E72D297353CC}">
              <c16:uniqueId val="{00000000-E320-4A21-B8B4-74361448FD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71.03</c:v>
                </c:pt>
                <c:pt idx="1">
                  <c:v>68.59</c:v>
                </c:pt>
                <c:pt idx="2">
                  <c:v>72.69</c:v>
                </c:pt>
                <c:pt idx="3">
                  <c:v>76.3</c:v>
                </c:pt>
                <c:pt idx="4">
                  <c:v>77.02</c:v>
                </c:pt>
              </c:numCache>
            </c:numRef>
          </c:val>
          <c:extLst>
            <c:ext xmlns:c16="http://schemas.microsoft.com/office/drawing/2014/chart" uri="{C3380CC4-5D6E-409C-BE32-E72D297353CC}">
              <c16:uniqueId val="{00000001-E320-4A21-B8B4-74361448FD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-0.84</c:v>
                </c:pt>
                <c:pt idx="1">
                  <c:v>3.28</c:v>
                </c:pt>
                <c:pt idx="2">
                  <c:v>2.4700000000000002</c:v>
                </c:pt>
                <c:pt idx="3">
                  <c:v>2.74</c:v>
                </c:pt>
                <c:pt idx="4">
                  <c:v>2.64</c:v>
                </c:pt>
              </c:numCache>
            </c:numRef>
          </c:val>
          <c:smooth val="0"/>
          <c:extLst>
            <c:ext xmlns:c16="http://schemas.microsoft.com/office/drawing/2014/chart" uri="{C3380CC4-5D6E-409C-BE32-E72D297353CC}">
              <c16:uniqueId val="{00000002-E320-4A21-B8B4-74361448FD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7.0000000000000007E-2</c:v>
                </c:pt>
                <c:pt idx="4">
                  <c:v>#N/A</c:v>
                </c:pt>
                <c:pt idx="5">
                  <c:v>0.17</c:v>
                </c:pt>
                <c:pt idx="6">
                  <c:v>#N/A</c:v>
                </c:pt>
                <c:pt idx="7">
                  <c:v>0.38</c:v>
                </c:pt>
                <c:pt idx="8">
                  <c:v>0</c:v>
                </c:pt>
                <c:pt idx="9">
                  <c:v>0</c:v>
                </c:pt>
              </c:numCache>
            </c:numRef>
          </c:val>
          <c:extLst>
            <c:ext xmlns:c16="http://schemas.microsoft.com/office/drawing/2014/chart" uri="{C3380CC4-5D6E-409C-BE32-E72D297353CC}">
              <c16:uniqueId val="{00000000-D6EC-4B1A-A5CC-9309B971DB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EC-4B1A-A5CC-9309B971DBA3}"/>
            </c:ext>
          </c:extLst>
        </c:ser>
        <c:ser>
          <c:idx val="2"/>
          <c:order val="2"/>
          <c:tx>
            <c:strRef>
              <c:f>データシート!$A$29</c:f>
              <c:strCache>
                <c:ptCount val="1"/>
                <c:pt idx="0">
                  <c:v>同和対策新築家屋貸付金特別会計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2-D6EC-4B1A-A5CC-9309B971DBA3}"/>
            </c:ext>
          </c:extLst>
        </c:ser>
        <c:ser>
          <c:idx val="3"/>
          <c:order val="3"/>
          <c:tx>
            <c:strRef>
              <c:f>データシート!$A$30</c:f>
              <c:strCache>
                <c:ptCount val="1"/>
                <c:pt idx="0">
                  <c:v>滝ノ岡専用水道事業特別会計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0.12</c:v>
                </c:pt>
                <c:pt idx="4">
                  <c:v>#N/A</c:v>
                </c:pt>
                <c:pt idx="5">
                  <c:v>0.04</c:v>
                </c:pt>
                <c:pt idx="6">
                  <c:v>#N/A</c:v>
                </c:pt>
                <c:pt idx="7">
                  <c:v>0.08</c:v>
                </c:pt>
                <c:pt idx="8">
                  <c:v>#N/A</c:v>
                </c:pt>
                <c:pt idx="9">
                  <c:v>0.09</c:v>
                </c:pt>
              </c:numCache>
            </c:numRef>
          </c:val>
          <c:extLst>
            <c:ext xmlns:c16="http://schemas.microsoft.com/office/drawing/2014/chart" uri="{C3380CC4-5D6E-409C-BE32-E72D297353CC}">
              <c16:uniqueId val="{00000003-D6EC-4B1A-A5CC-9309B971DBA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0.17</c:v>
                </c:pt>
                <c:pt idx="4">
                  <c:v>#N/A</c:v>
                </c:pt>
                <c:pt idx="5">
                  <c:v>0.12</c:v>
                </c:pt>
                <c:pt idx="6">
                  <c:v>#N/A</c:v>
                </c:pt>
                <c:pt idx="7">
                  <c:v>0.12</c:v>
                </c:pt>
                <c:pt idx="8">
                  <c:v>#N/A</c:v>
                </c:pt>
                <c:pt idx="9">
                  <c:v>0.1</c:v>
                </c:pt>
              </c:numCache>
            </c:numRef>
          </c:val>
          <c:extLst>
            <c:ext xmlns:c16="http://schemas.microsoft.com/office/drawing/2014/chart" uri="{C3380CC4-5D6E-409C-BE32-E72D297353CC}">
              <c16:uniqueId val="{00000004-D6EC-4B1A-A5CC-9309B971DBA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0.02</c:v>
                </c:pt>
                <c:pt idx="3">
                  <c:v>#N/A</c:v>
                </c:pt>
                <c:pt idx="4">
                  <c:v>#N/A</c:v>
                </c:pt>
                <c:pt idx="5">
                  <c:v>0.09</c:v>
                </c:pt>
                <c:pt idx="6">
                  <c:v>#N/A</c:v>
                </c:pt>
                <c:pt idx="7">
                  <c:v>0.33</c:v>
                </c:pt>
                <c:pt idx="8">
                  <c:v>#N/A</c:v>
                </c:pt>
                <c:pt idx="9">
                  <c:v>0.3</c:v>
                </c:pt>
              </c:numCache>
            </c:numRef>
          </c:val>
          <c:extLst>
            <c:ext xmlns:c16="http://schemas.microsoft.com/office/drawing/2014/chart" uri="{C3380CC4-5D6E-409C-BE32-E72D297353CC}">
              <c16:uniqueId val="{00000005-D6EC-4B1A-A5CC-9309B971DBA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1.64</c:v>
                </c:pt>
                <c:pt idx="2">
                  <c:v>#N/A</c:v>
                </c:pt>
                <c:pt idx="3">
                  <c:v>2.59</c:v>
                </c:pt>
                <c:pt idx="4">
                  <c:v>#N/A</c:v>
                </c:pt>
                <c:pt idx="5">
                  <c:v>3.67</c:v>
                </c:pt>
                <c:pt idx="6">
                  <c:v>#N/A</c:v>
                </c:pt>
                <c:pt idx="7">
                  <c:v>3.39</c:v>
                </c:pt>
                <c:pt idx="8">
                  <c:v>#N/A</c:v>
                </c:pt>
                <c:pt idx="9">
                  <c:v>3.01</c:v>
                </c:pt>
              </c:numCache>
            </c:numRef>
          </c:val>
          <c:extLst>
            <c:ext xmlns:c16="http://schemas.microsoft.com/office/drawing/2014/chart" uri="{C3380CC4-5D6E-409C-BE32-E72D297353CC}">
              <c16:uniqueId val="{00000006-D6EC-4B1A-A5CC-9309B971DBA3}"/>
            </c:ext>
          </c:extLst>
        </c:ser>
        <c:ser>
          <c:idx val="7"/>
          <c:order val="7"/>
          <c:tx>
            <c:strRef>
              <c:f>データシート!$A$34</c:f>
              <c:strCache>
                <c:ptCount val="1"/>
                <c:pt idx="0">
                  <c:v>印南町農業集落排水事業会計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3.57</c:v>
                </c:pt>
              </c:numCache>
            </c:numRef>
          </c:val>
          <c:extLst>
            <c:ext xmlns:c16="http://schemas.microsoft.com/office/drawing/2014/chart" uri="{C3380CC4-5D6E-409C-BE32-E72D297353CC}">
              <c16:uniqueId val="{00000007-D6EC-4B1A-A5CC-9309B971DB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5.21</c:v>
                </c:pt>
                <c:pt idx="2">
                  <c:v>#N/A</c:v>
                </c:pt>
                <c:pt idx="3">
                  <c:v>5.39</c:v>
                </c:pt>
                <c:pt idx="4">
                  <c:v>#N/A</c:v>
                </c:pt>
                <c:pt idx="5">
                  <c:v>4.99</c:v>
                </c:pt>
                <c:pt idx="6">
                  <c:v>#N/A</c:v>
                </c:pt>
                <c:pt idx="7">
                  <c:v>4.95</c:v>
                </c:pt>
                <c:pt idx="8">
                  <c:v>#N/A</c:v>
                </c:pt>
                <c:pt idx="9">
                  <c:v>4.6399999999999997</c:v>
                </c:pt>
              </c:numCache>
            </c:numRef>
          </c:val>
          <c:extLst>
            <c:ext xmlns:c16="http://schemas.microsoft.com/office/drawing/2014/chart" uri="{C3380CC4-5D6E-409C-BE32-E72D297353CC}">
              <c16:uniqueId val="{00000008-D6EC-4B1A-A5CC-9309B971DBA3}"/>
            </c:ext>
          </c:extLst>
        </c:ser>
        <c:ser>
          <c:idx val="9"/>
          <c:order val="9"/>
          <c:tx>
            <c:strRef>
              <c:f>データシート!$A$36</c:f>
              <c:strCache>
                <c:ptCount val="1"/>
                <c:pt idx="0">
                  <c:v>印南町水道事業会計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c:v>
                </c:pt>
                <c:pt idx="2">
                  <c:v>#N/A</c:v>
                </c:pt>
                <c:pt idx="3">
                  <c:v>5.66</c:v>
                </c:pt>
                <c:pt idx="4">
                  <c:v>#N/A</c:v>
                </c:pt>
                <c:pt idx="5">
                  <c:v>5.3</c:v>
                </c:pt>
                <c:pt idx="6">
                  <c:v>#N/A</c:v>
                </c:pt>
                <c:pt idx="7">
                  <c:v>5.37</c:v>
                </c:pt>
                <c:pt idx="8">
                  <c:v>#N/A</c:v>
                </c:pt>
                <c:pt idx="9">
                  <c:v>5.38</c:v>
                </c:pt>
              </c:numCache>
            </c:numRef>
          </c:val>
          <c:extLst>
            <c:ext xmlns:c16="http://schemas.microsoft.com/office/drawing/2014/chart" uri="{C3380CC4-5D6E-409C-BE32-E72D297353CC}">
              <c16:uniqueId val="{00000009-D6EC-4B1A-A5CC-9309B971DB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651</c:v>
                </c:pt>
                <c:pt idx="5">
                  <c:v>642</c:v>
                </c:pt>
                <c:pt idx="8">
                  <c:v>664</c:v>
                </c:pt>
                <c:pt idx="11">
                  <c:v>609</c:v>
                </c:pt>
                <c:pt idx="14">
                  <c:v>627</c:v>
                </c:pt>
              </c:numCache>
            </c:numRef>
          </c:val>
          <c:extLst>
            <c:ext xmlns:c16="http://schemas.microsoft.com/office/drawing/2014/chart" uri="{C3380CC4-5D6E-409C-BE32-E72D297353CC}">
              <c16:uniqueId val="{00000000-BBAF-468D-9F5B-8E5D00B9D3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AF-468D-9F5B-8E5D00B9D3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AF-468D-9F5B-8E5D00B9D3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39</c:v>
                </c:pt>
                <c:pt idx="6">
                  <c:v>44</c:v>
                </c:pt>
                <c:pt idx="9">
                  <c:v>64</c:v>
                </c:pt>
                <c:pt idx="12">
                  <c:v>83</c:v>
                </c:pt>
              </c:numCache>
            </c:numRef>
          </c:val>
          <c:extLst>
            <c:ext xmlns:c16="http://schemas.microsoft.com/office/drawing/2014/chart" uri="{C3380CC4-5D6E-409C-BE32-E72D297353CC}">
              <c16:uniqueId val="{00000003-BBAF-468D-9F5B-8E5D00B9D3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117</c:v>
                </c:pt>
                <c:pt idx="6">
                  <c:v>116</c:v>
                </c:pt>
                <c:pt idx="9">
                  <c:v>102</c:v>
                </c:pt>
                <c:pt idx="12">
                  <c:v>103</c:v>
                </c:pt>
              </c:numCache>
            </c:numRef>
          </c:val>
          <c:extLst>
            <c:ext xmlns:c16="http://schemas.microsoft.com/office/drawing/2014/chart" uri="{C3380CC4-5D6E-409C-BE32-E72D297353CC}">
              <c16:uniqueId val="{00000004-BBAF-468D-9F5B-8E5D00B9D3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AF-468D-9F5B-8E5D00B9D3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AF-468D-9F5B-8E5D00B9D3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621</c:v>
                </c:pt>
                <c:pt idx="3">
                  <c:v>639</c:v>
                </c:pt>
                <c:pt idx="6">
                  <c:v>701</c:v>
                </c:pt>
                <c:pt idx="9">
                  <c:v>680</c:v>
                </c:pt>
                <c:pt idx="12">
                  <c:v>686</c:v>
                </c:pt>
              </c:numCache>
            </c:numRef>
          </c:val>
          <c:extLst>
            <c:ext xmlns:c16="http://schemas.microsoft.com/office/drawing/2014/chart" uri="{C3380CC4-5D6E-409C-BE32-E72D297353CC}">
              <c16:uniqueId val="{00000007-BBAF-468D-9F5B-8E5D00B9D3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142</c:v>
                </c:pt>
                <c:pt idx="2">
                  <c:v>#N/A</c:v>
                </c:pt>
                <c:pt idx="3">
                  <c:v>#N/A</c:v>
                </c:pt>
                <c:pt idx="4">
                  <c:v>153</c:v>
                </c:pt>
                <c:pt idx="5">
                  <c:v>#N/A</c:v>
                </c:pt>
                <c:pt idx="6">
                  <c:v>#N/A</c:v>
                </c:pt>
                <c:pt idx="7">
                  <c:v>197</c:v>
                </c:pt>
                <c:pt idx="8">
                  <c:v>#N/A</c:v>
                </c:pt>
                <c:pt idx="9">
                  <c:v>#N/A</c:v>
                </c:pt>
                <c:pt idx="10">
                  <c:v>237</c:v>
                </c:pt>
                <c:pt idx="11">
                  <c:v>#N/A</c:v>
                </c:pt>
                <c:pt idx="12">
                  <c:v>#N/A</c:v>
                </c:pt>
                <c:pt idx="13">
                  <c:v>245</c:v>
                </c:pt>
                <c:pt idx="14">
                  <c:v>#N/A</c:v>
                </c:pt>
              </c:numCache>
            </c:numRef>
          </c:val>
          <c:smooth val="0"/>
          <c:extLst>
            <c:ext xmlns:c16="http://schemas.microsoft.com/office/drawing/2014/chart" uri="{C3380CC4-5D6E-409C-BE32-E72D297353CC}">
              <c16:uniqueId val="{00000008-BBAF-468D-9F5B-8E5D00B9D3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5878</c:v>
                </c:pt>
                <c:pt idx="5">
                  <c:v>6023</c:v>
                </c:pt>
                <c:pt idx="8">
                  <c:v>6366</c:v>
                </c:pt>
                <c:pt idx="11">
                  <c:v>6722</c:v>
                </c:pt>
                <c:pt idx="14">
                  <c:v>6792</c:v>
                </c:pt>
              </c:numCache>
            </c:numRef>
          </c:val>
          <c:extLst>
            <c:ext xmlns:c16="http://schemas.microsoft.com/office/drawing/2014/chart" uri="{C3380CC4-5D6E-409C-BE32-E72D297353CC}">
              <c16:uniqueId val="{00000000-1D6F-4CF8-BDF0-A16D1D0597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498</c:v>
                </c:pt>
                <c:pt idx="5">
                  <c:v>449</c:v>
                </c:pt>
                <c:pt idx="8">
                  <c:v>366</c:v>
                </c:pt>
                <c:pt idx="11">
                  <c:v>306</c:v>
                </c:pt>
                <c:pt idx="14">
                  <c:v>279</c:v>
                </c:pt>
              </c:numCache>
            </c:numRef>
          </c:val>
          <c:extLst>
            <c:ext xmlns:c16="http://schemas.microsoft.com/office/drawing/2014/chart" uri="{C3380CC4-5D6E-409C-BE32-E72D297353CC}">
              <c16:uniqueId val="{00000001-1D6F-4CF8-BDF0-A16D1D0597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7442</c:v>
                </c:pt>
                <c:pt idx="5">
                  <c:v>8210</c:v>
                </c:pt>
                <c:pt idx="8">
                  <c:v>8867</c:v>
                </c:pt>
                <c:pt idx="11">
                  <c:v>9490</c:v>
                </c:pt>
                <c:pt idx="14">
                  <c:v>10284</c:v>
                </c:pt>
              </c:numCache>
            </c:numRef>
          </c:val>
          <c:extLst>
            <c:ext xmlns:c16="http://schemas.microsoft.com/office/drawing/2014/chart" uri="{C3380CC4-5D6E-409C-BE32-E72D297353CC}">
              <c16:uniqueId val="{00000002-1D6F-4CF8-BDF0-A16D1D0597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F-4CF8-BDF0-A16D1D0597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F-4CF8-BDF0-A16D1D0597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F-4CF8-BDF0-A16D1D0597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721</c:v>
                </c:pt>
                <c:pt idx="3">
                  <c:v>481</c:v>
                </c:pt>
                <c:pt idx="6">
                  <c:v>664</c:v>
                </c:pt>
                <c:pt idx="9">
                  <c:v>646</c:v>
                </c:pt>
                <c:pt idx="12">
                  <c:v>648</c:v>
                </c:pt>
              </c:numCache>
            </c:numRef>
          </c:val>
          <c:extLst>
            <c:ext xmlns:c16="http://schemas.microsoft.com/office/drawing/2014/chart" uri="{C3380CC4-5D6E-409C-BE32-E72D297353CC}">
              <c16:uniqueId val="{00000006-1D6F-4CF8-BDF0-A16D1D0597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565</c:v>
                </c:pt>
                <c:pt idx="3">
                  <c:v>840</c:v>
                </c:pt>
                <c:pt idx="6">
                  <c:v>970</c:v>
                </c:pt>
                <c:pt idx="9">
                  <c:v>1033</c:v>
                </c:pt>
                <c:pt idx="12">
                  <c:v>1069</c:v>
                </c:pt>
              </c:numCache>
            </c:numRef>
          </c:val>
          <c:extLst>
            <c:ext xmlns:c16="http://schemas.microsoft.com/office/drawing/2014/chart" uri="{C3380CC4-5D6E-409C-BE32-E72D297353CC}">
              <c16:uniqueId val="{00000007-1D6F-4CF8-BDF0-A16D1D0597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1277</c:v>
                </c:pt>
                <c:pt idx="3">
                  <c:v>1176</c:v>
                </c:pt>
                <c:pt idx="6">
                  <c:v>1075</c:v>
                </c:pt>
                <c:pt idx="9">
                  <c:v>977</c:v>
                </c:pt>
                <c:pt idx="12">
                  <c:v>891</c:v>
                </c:pt>
              </c:numCache>
            </c:numRef>
          </c:val>
          <c:extLst>
            <c:ext xmlns:c16="http://schemas.microsoft.com/office/drawing/2014/chart" uri="{C3380CC4-5D6E-409C-BE32-E72D297353CC}">
              <c16:uniqueId val="{00000008-1D6F-4CF8-BDF0-A16D1D0597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6F-4CF8-BDF0-A16D1D0597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7232</c:v>
                </c:pt>
                <c:pt idx="3">
                  <c:v>7229</c:v>
                </c:pt>
                <c:pt idx="6">
                  <c:v>7282</c:v>
                </c:pt>
                <c:pt idx="9">
                  <c:v>8195</c:v>
                </c:pt>
                <c:pt idx="12">
                  <c:v>8525</c:v>
                </c:pt>
              </c:numCache>
            </c:numRef>
          </c:val>
          <c:extLst>
            <c:ext xmlns:c16="http://schemas.microsoft.com/office/drawing/2014/chart" uri="{C3380CC4-5D6E-409C-BE32-E72D297353CC}">
              <c16:uniqueId val="{0000000A-1D6F-4CF8-BDF0-A16D1D0597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F-4CF8-BDF0-A16D1D0597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2631</c:v>
                </c:pt>
                <c:pt idx="1">
                  <c:v>2731</c:v>
                </c:pt>
                <c:pt idx="2">
                  <c:v>2834</c:v>
                </c:pt>
              </c:numCache>
            </c:numRef>
          </c:val>
          <c:extLst>
            <c:ext xmlns:c16="http://schemas.microsoft.com/office/drawing/2014/chart" uri="{C3380CC4-5D6E-409C-BE32-E72D297353CC}">
              <c16:uniqueId val="{00000000-32A7-478F-8567-1382DED7F3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143</c:v>
                </c:pt>
                <c:pt idx="2">
                  <c:v>683</c:v>
                </c:pt>
              </c:numCache>
            </c:numRef>
          </c:val>
          <c:extLst>
            <c:ext xmlns:c16="http://schemas.microsoft.com/office/drawing/2014/chart" uri="{C3380CC4-5D6E-409C-BE32-E72D297353CC}">
              <c16:uniqueId val="{00000001-32A7-478F-8567-1382DED7F3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6092</c:v>
                </c:pt>
                <c:pt idx="1">
                  <c:v>6615</c:v>
                </c:pt>
                <c:pt idx="2">
                  <c:v>6625</c:v>
                </c:pt>
              </c:numCache>
            </c:numRef>
          </c:val>
          <c:extLst>
            <c:ext xmlns:c16="http://schemas.microsoft.com/office/drawing/2014/chart" uri="{C3380CC4-5D6E-409C-BE32-E72D297353CC}">
              <c16:uniqueId val="{00000002-32A7-478F-8567-1382DED7F3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年度発行の過疎対策事業債の利子償還により増額となった。また、組合等が起こした地方債の元利償還金に対する負担金等の増額については、組合の元利償還金の増額によるものである。</a:t>
          </a:r>
        </a:p>
        <a:p>
          <a:r>
            <a:rPr kumimoji="1" lang="ja-JP" altLang="en-US" sz="1400">
              <a:latin typeface="ＭＳ ゴシック" pitchFamily="49" charset="-128"/>
              <a:ea typeface="ＭＳ ゴシック" pitchFamily="49" charset="-128"/>
            </a:rPr>
            <a:t>　今後、現在着工中の普通建設事業及び本格実施が始まる統合中学校建設事業等の大規模事業に係る地方債償還に伴い、元利償還金の増額が見込まれる。事業の優先順位や、年度ごとの実施計画を再考し、新規債発行の抑制や発行時期について検討する。また、繰上償還等を検討し、元利償還金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前年度に引き続き、充当可能財源が将来負担額を上回り、将来負担比率の分子はマイナスとなった。</a:t>
          </a:r>
        </a:p>
        <a:p>
          <a:r>
            <a:rPr kumimoji="1" lang="ja-JP" altLang="en-US" sz="1400">
              <a:latin typeface="ＭＳ ゴシック" pitchFamily="49" charset="-128"/>
              <a:ea typeface="ＭＳ ゴシック" pitchFamily="49" charset="-128"/>
            </a:rPr>
            <a:t>　しかし、現在着工中の普通建設事業及び今後本格実施が始まる統合中学校建設事業等に係る新規債発行により、地方債残高の増加が見込まれるため、新規債発行の抑制や、繰上償還の検討等により、将来負担額の抑制に努める必要がある。</a:t>
          </a:r>
        </a:p>
        <a:p>
          <a:r>
            <a:rPr kumimoji="1" lang="ja-JP" altLang="en-US" sz="1400">
              <a:latin typeface="ＭＳ ゴシック" pitchFamily="49" charset="-128"/>
              <a:ea typeface="ＭＳ ゴシック" pitchFamily="49" charset="-128"/>
            </a:rPr>
            <a:t>　また、充当可能財源については、基金への計画的な積立により良好な水準が維持されているが、引き続き適正な基金残高を維持できるように努める。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和歌山県印南町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基金全体で最も割合を占めているのは財政調整基金で、その他特定目的基金の中では、義務教育施設整備基金及び安全安心基金となっている。財政調整基金については、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年度において取崩をせず積立を行ったこと、また、学校統合等に向けた義務教育施設整備基金への積立を行ったことにより、増額となっている。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計画的に積立を行いつつ、事業実施に伴う地方債の借入額とのバランスを見ながら基金の活用について検討していく。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基金は、町の安全安心に係る事業全般に活用することを想定した基金である。義務教育施設整備基金は、町内の小中学校、教育施設等の改修・整備に活用する基金である。公共施設等整備基金は、町の公共施設の整備に用いる基金である。福祉基金は、町の社会福祉全般に活用する基金である。ふるさと応援基金は、ふるさと応援寄附金を原資として積立を行い、ふるさと応援寄附金を適正に管理し、運用するための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ふるさと応援基金については、ふるさと応援寄附金を原資として積立てを行い、増額となった。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その他特定目的基金の使途に沿った事業等を勘案し、計画的な積立を行っていく。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基金取崩を行わず、積立を行ったことにより、増額となっている。財政調整基金からの繰入を行わず運営できたことから、現状は健全な財政運営を行えていると言える。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今後、繰上償還することを見越し、減債基金への積み立てを行ったため。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繰上償還や将来返済しなければならない償還額について把握し、積立を行うかどうか検討する。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前年度に比べ、基準財政収入額は減額となり、基準財政需要額は増額となったが、３か年平均でみると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となった。また、類似団体の中では上位に位置しているものの、全国・県内平均を下回っている。引き続き、町税の徴収率の向上及び自主財源の確保の財政基盤の強化に向け、積極的な取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167718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167718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経常的支出においては、維持補修費は減額したものの、人件費、物件費、扶助費、補助費等、公債費、繰出金は増額となったが、経常的収入においても地方交付税が増額となり、前年度比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また、類似団体平均、全国・県内平均を大きく下回り、良好な数値となった。今後も引き続き経常経費の削減・適正化に取り組み、経常収支比率の抑制に努める。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60</xdr:row>
      <xdr:rowOff>170180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427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510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61722</xdr:rowOff>
    </xdr:from>
    <xdr:to>
      <xdr:col>15</xdr:col>
      <xdr:colOff>82550</xdr:colOff>
      <xdr:row>60</xdr:row>
      <xdr:rowOff>64008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1772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61722</xdr:rowOff>
    </xdr:from>
    <xdr:to>
      <xdr:col>11</xdr:col>
      <xdr:colOff>31750</xdr:colOff>
      <xdr:row>59</xdr:row>
      <xdr:rowOff>129286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1772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104902</xdr:rowOff>
    </xdr:from>
    <xdr:to>
      <xdr:col>23</xdr:col>
      <xdr:colOff>184150</xdr:colOff>
      <xdr:row>61</xdr:row>
      <xdr:rowOff>35052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121429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10922</xdr:rowOff>
    </xdr:from>
    <xdr:to>
      <xdr:col>11</xdr:col>
      <xdr:colOff>82550</xdr:colOff>
      <xdr:row>59</xdr:row>
      <xdr:rowOff>112522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122699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人件費については人事院勧告に伴う増額、物件費については委託料等の増額により、増額となった。類似団体平均を下回っているものの、全国・県内平均を上回っている。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47189</xdr:rowOff>
    </xdr:from>
    <xdr:to>
      <xdr:col>23</xdr:col>
      <xdr:colOff>133350</xdr:colOff>
      <xdr:row>81</xdr:row>
      <xdr:rowOff>81032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639"/>
          <a:ext cx="8382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15873</xdr:rowOff>
    </xdr:from>
    <xdr:to>
      <xdr:col>19</xdr:col>
      <xdr:colOff>133350</xdr:colOff>
      <xdr:row>81</xdr:row>
      <xdr:rowOff>47189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03323"/>
          <a:ext cx="8890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140357</xdr:rowOff>
    </xdr:from>
    <xdr:to>
      <xdr:col>15</xdr:col>
      <xdr:colOff>82550</xdr:colOff>
      <xdr:row>81</xdr:row>
      <xdr:rowOff>15873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56357"/>
          <a:ext cx="889000" cy="4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62433</xdr:rowOff>
    </xdr:from>
    <xdr:to>
      <xdr:col>11</xdr:col>
      <xdr:colOff>31750</xdr:colOff>
      <xdr:row>80</xdr:row>
      <xdr:rowOff>140357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78433"/>
          <a:ext cx="889000" cy="7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30232</xdr:rowOff>
    </xdr:from>
    <xdr:to>
      <xdr:col>23</xdr:col>
      <xdr:colOff>184150</xdr:colOff>
      <xdr:row>81</xdr:row>
      <xdr:rowOff>131832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122959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167839</xdr:rowOff>
    </xdr:from>
    <xdr:to>
      <xdr:col>19</xdr:col>
      <xdr:colOff>184150</xdr:colOff>
      <xdr:row>81</xdr:row>
      <xdr:rowOff>97989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108166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2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136523</xdr:rowOff>
    </xdr:from>
    <xdr:to>
      <xdr:col>15</xdr:col>
      <xdr:colOff>133350</xdr:colOff>
      <xdr:row>81</xdr:row>
      <xdr:rowOff>66673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76850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2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89557</xdr:rowOff>
    </xdr:from>
    <xdr:to>
      <xdr:col>11</xdr:col>
      <xdr:colOff>82550</xdr:colOff>
      <xdr:row>81</xdr:row>
      <xdr:rowOff>19707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29884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7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11633</xdr:rowOff>
    </xdr:from>
    <xdr:to>
      <xdr:col>7</xdr:col>
      <xdr:colOff>31750</xdr:colOff>
      <xdr:row>80</xdr:row>
      <xdr:rowOff>113233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123410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4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類似団体平均、全国町村平均を上回っているが、一時的なものである。今後も計画的な給与制度の見直しを進め、適正な水準の維持に努める。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10584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8194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87</xdr:row>
      <xdr:rowOff>10584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792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a:t>
          </a:r>
          <a:r>
            <a:rPr kumimoji="1" lang="en-US" altLang="ja-JP" sz="1300">
              <a:latin typeface="ＭＳ Ｐゴシック" panose="020B0600070205080204" pitchFamily="50" charset="-128"/>
              <a:ea typeface="ＭＳ Ｐゴシック" panose="020B0600070205080204" pitchFamily="50" charset="-128"/>
            </a:rPr>
            <a:t>10.74</a:t>
          </a:r>
          <a:r>
            <a:rPr kumimoji="1" lang="ja-JP" altLang="en-US" sz="1300">
              <a:latin typeface="ＭＳ Ｐゴシック" panose="020B0600070205080204" pitchFamily="50" charset="-128"/>
              <a:ea typeface="ＭＳ Ｐゴシック" panose="020B0600070205080204" pitchFamily="50" charset="-128"/>
            </a:rPr>
            <a:t>人と、前年度比</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人増の微増となったが、類似団体平均を下回っている状況である。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今後職員の若年化が見込まれる中で、行政サービスを低下させることがないよう、事務処理の適正化及び効率化を図るとともに、適正な定員管理に努める。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141960</xdr:rowOff>
    </xdr:from>
    <xdr:to>
      <xdr:col>81</xdr:col>
      <xdr:colOff>44450</xdr:colOff>
      <xdr:row>58</xdr:row>
      <xdr:rowOff>162713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086060"/>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132309</xdr:rowOff>
    </xdr:from>
    <xdr:to>
      <xdr:col>77</xdr:col>
      <xdr:colOff>44450</xdr:colOff>
      <xdr:row>58</xdr:row>
      <xdr:rowOff>141960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076409"/>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114453</xdr:rowOff>
    </xdr:from>
    <xdr:to>
      <xdr:col>72</xdr:col>
      <xdr:colOff>203200</xdr:colOff>
      <xdr:row>58</xdr:row>
      <xdr:rowOff>132309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5855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108662</xdr:rowOff>
    </xdr:from>
    <xdr:to>
      <xdr:col>68</xdr:col>
      <xdr:colOff>152400</xdr:colOff>
      <xdr:row>58</xdr:row>
      <xdr:rowOff>114453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5276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111913</xdr:rowOff>
    </xdr:from>
    <xdr:to>
      <xdr:col>81</xdr:col>
      <xdr:colOff>95250</xdr:colOff>
      <xdr:row>59</xdr:row>
      <xdr:rowOff>42063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33190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7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91160</xdr:rowOff>
    </xdr:from>
    <xdr:to>
      <xdr:col>77</xdr:col>
      <xdr:colOff>95250</xdr:colOff>
      <xdr:row>59</xdr:row>
      <xdr:rowOff>21310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31487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0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81509</xdr:rowOff>
    </xdr:from>
    <xdr:to>
      <xdr:col>73</xdr:col>
      <xdr:colOff>44450</xdr:colOff>
      <xdr:row>59</xdr:row>
      <xdr:rowOff>11659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21836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79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63653</xdr:rowOff>
    </xdr:from>
    <xdr:to>
      <xdr:col>68</xdr:col>
      <xdr:colOff>203200</xdr:colOff>
      <xdr:row>58</xdr:row>
      <xdr:rowOff>165253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3980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77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57862</xdr:rowOff>
    </xdr:from>
    <xdr:to>
      <xdr:col>64</xdr:col>
      <xdr:colOff>152400</xdr:colOff>
      <xdr:row>58</xdr:row>
      <xdr:rowOff>159462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169639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7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前年度と比較すると実質公債費比率は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単年度で比較すると令和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7.97</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年度の単年度は、</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％であり今回の算定から算入されなくなり、令和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％が新たに算入され、その差が</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ポイントとなり、差が大きいため増となった。</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47096</xdr:rowOff>
    </xdr:from>
    <xdr:to>
      <xdr:col>81</xdr:col>
      <xdr:colOff>44450</xdr:colOff>
      <xdr:row>39</xdr:row>
      <xdr:rowOff>147638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3364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118004</xdr:rowOff>
    </xdr:from>
    <xdr:to>
      <xdr:col>77</xdr:col>
      <xdr:colOff>44450</xdr:colOff>
      <xdr:row>39</xdr:row>
      <xdr:rowOff>47096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33104"/>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118004</xdr:rowOff>
    </xdr:from>
    <xdr:to>
      <xdr:col>72</xdr:col>
      <xdr:colOff>203200</xdr:colOff>
      <xdr:row>38</xdr:row>
      <xdr:rowOff>118004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331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118004</xdr:rowOff>
    </xdr:from>
    <xdr:to>
      <xdr:col>68</xdr:col>
      <xdr:colOff>152400</xdr:colOff>
      <xdr:row>38</xdr:row>
      <xdr:rowOff>168275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3310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67204</xdr:rowOff>
    </xdr:from>
    <xdr:to>
      <xdr:col>73</xdr:col>
      <xdr:colOff>44450</xdr:colOff>
      <xdr:row>38</xdr:row>
      <xdr:rowOff>168804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67204</xdr:rowOff>
    </xdr:from>
    <xdr:to>
      <xdr:col>68</xdr:col>
      <xdr:colOff>203200</xdr:colOff>
      <xdr:row>38</xdr:row>
      <xdr:rowOff>168804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前年度と同様に、充当可能財源等が将来負担額を上回り、マイナスとなった。このことから、現在の財政状況だけでなく、将来の財政状況においても、非常に健全かつ弾力性のある財政構造であると言える。</a:t>
          </a:r>
        </a:p>
        <a:p>
          <a:r>
            <a:rPr kumimoji="1" lang="ja-JP" altLang="en-US" sz="1300">
              <a:latin typeface="ＭＳ Ｐゴシック" panose="020B0600070205080204" pitchFamily="50" charset="-128"/>
              <a:ea typeface="ＭＳ Ｐゴシック" panose="020B0600070205080204" pitchFamily="50" charset="-128"/>
            </a:rPr>
            <a:t>　しかし、現在着工中の普通建設事業及び統合中学校建設事業等の大規模事業が重なるため、現状の数値を維持できるよう、財政負担の適正化に努める。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職員給等の増により、人件費は増となり、前年度比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が、類似団体平均及び全国・県内平均を下回っている。職員の若年化が進む中で、行政サービスを低下させることがないよう、事務処理の適正化及び効率化を図ること、さらには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2770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95976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277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50256</xdr:rowOff>
    </xdr:from>
    <xdr:to>
      <xdr:col>15</xdr:col>
      <xdr:colOff>98425</xdr:colOff>
      <xdr:row>33</xdr:row>
      <xdr:rowOff>95976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081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50256</xdr:rowOff>
    </xdr:from>
    <xdr:to>
      <xdr:col>11</xdr:col>
      <xdr:colOff>9525</xdr:colOff>
      <xdr:row>33</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0810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45176</xdr:rowOff>
    </xdr:from>
    <xdr:to>
      <xdr:col>24</xdr:col>
      <xdr:colOff>76200</xdr:colOff>
      <xdr:row>33</xdr:row>
      <xdr:rowOff>146776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125203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1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45176</xdr:rowOff>
    </xdr:from>
    <xdr:to>
      <xdr:col>15</xdr:col>
      <xdr:colOff>149225</xdr:colOff>
      <xdr:row>33</xdr:row>
      <xdr:rowOff>146776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156953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170906</xdr:rowOff>
    </xdr:from>
    <xdr:to>
      <xdr:col>11</xdr:col>
      <xdr:colOff>60325</xdr:colOff>
      <xdr:row>33</xdr:row>
      <xdr:rowOff>101056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5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111233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2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58239</xdr:rowOff>
    </xdr:from>
    <xdr:to>
      <xdr:col>6</xdr:col>
      <xdr:colOff>171450</xdr:colOff>
      <xdr:row>33</xdr:row>
      <xdr:rowOff>159839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170016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8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り、類似団体平均、全国・県内平均を下回っている。今後、公共施設の維持管理及び各種システムに係るランニングコストの上昇が見込まれるため、引き続き経費の節減や見直しを行い、適正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17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16</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7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31750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41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15</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5368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85725</xdr:rowOff>
    </xdr:from>
    <xdr:to>
      <xdr:col>65</xdr:col>
      <xdr:colOff>53975</xdr:colOff>
      <xdr:row>15</xdr:row>
      <xdr:rowOff>15875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26052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こども園施設型給付費等の増額により、前年度比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となり、類似団体平均及び全国・県内平均を下回った。少子高齢化が進む中、福祉の充実を図る必要があるが、財政状況を圧迫することがないよう留意し、現在の水準を維持できるように努める。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09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となっており、類似団体平均は上回っているものの、全国・県内平均を下回っている。今後、特別会計への繰出金の増額による増加が懸念される。</a:t>
          </a:r>
        </a:p>
        <a:p>
          <a:r>
            <a:rPr kumimoji="1" lang="ja-JP" altLang="en-US" sz="1300">
              <a:latin typeface="ＭＳ Ｐゴシック" panose="020B0600070205080204" pitchFamily="50" charset="-128"/>
              <a:ea typeface="ＭＳ Ｐゴシック" panose="020B0600070205080204" pitchFamily="50" charset="-128"/>
            </a:rPr>
            <a:t>　各特別会計とも厳しい財政状況であるが、住民負担を最小限に抑え、徴収率の向上等による経常収入の確保及び経常経費の削減等を行い、独立採算の原則を念頭に置き、適正な財政運営に努める。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62230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82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62230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75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となっており、類似団体平均を下回っているものの、全国・県内平均を上回っている状況である。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各施設の改修等により、御坊広域行政事務組合及び御坊市外五ケ町病院経営事務組合負担金が増額となる見込みであり、見直すべき補助事業の明確性及び事業効果を踏まえた見直しを行い、適正な執行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36</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77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52705</xdr:rowOff>
    </xdr:from>
    <xdr:to>
      <xdr:col>73</xdr:col>
      <xdr:colOff>180975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534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35</xdr:row>
      <xdr:rowOff>109855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534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xdr:rowOff>
    </xdr:from>
    <xdr:to>
      <xdr:col>69</xdr:col>
      <xdr:colOff>142875</xdr:colOff>
      <xdr:row>35</xdr:row>
      <xdr:rowOff>103505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59055</xdr:rowOff>
    </xdr:from>
    <xdr:to>
      <xdr:col>65</xdr:col>
      <xdr:colOff>53975</xdr:colOff>
      <xdr:row>35</xdr:row>
      <xdr:rowOff>160655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170832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年度発行の義務教育施設整備事業債及び平成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年度発行の辺地債の元金の償還が終了したこと等により、前年度比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87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14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77</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381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153670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38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公債費以外の部分について、前年度比で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となった。類似団体平均、全国・県内平均を下回っているが、多様化する住民ニーズに伴い、今後増加が予想される。各施設の維持管理やシステムに係るランニングコストの増加が見込まれるため、更なる経常経費の縮減及び適正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27940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714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75</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83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74</xdr:row>
      <xdr:rowOff>96520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26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39370</xdr:rowOff>
    </xdr:from>
    <xdr:to>
      <xdr:col>69</xdr:col>
      <xdr:colOff>92075</xdr:colOff>
      <xdr:row>74</xdr:row>
      <xdr:rowOff>46990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26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148590</xdr:rowOff>
    </xdr:from>
    <xdr:to>
      <xdr:col>82</xdr:col>
      <xdr:colOff>158750</xdr:colOff>
      <xdr:row>75</xdr:row>
      <xdr:rowOff>78740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165117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160020</xdr:rowOff>
    </xdr:from>
    <xdr:to>
      <xdr:col>69</xdr:col>
      <xdr:colOff>142875</xdr:colOff>
      <xdr:row>74</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100347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167640</xdr:rowOff>
    </xdr:from>
    <xdr:to>
      <xdr:col>65</xdr:col>
      <xdr:colOff>53975</xdr:colOff>
      <xdr:row>74</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131991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121814</xdr:rowOff>
    </xdr:from>
    <xdr:to>
      <xdr:col>29</xdr:col>
      <xdr:colOff>127000</xdr:colOff>
      <xdr:row>19</xdr:row>
      <xdr:rowOff>154412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26989"/>
          <a:ext cx="647700" cy="3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154412</xdr:rowOff>
    </xdr:from>
    <xdr:to>
      <xdr:col>26</xdr:col>
      <xdr:colOff>50800</xdr:colOff>
      <xdr:row>19</xdr:row>
      <xdr:rowOff>163698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59587"/>
          <a:ext cx="698500" cy="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163698</xdr:rowOff>
    </xdr:from>
    <xdr:to>
      <xdr:col>22</xdr:col>
      <xdr:colOff>114300</xdr:colOff>
      <xdr:row>20</xdr:row>
      <xdr:rowOff>19378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68873"/>
          <a:ext cx="698500" cy="2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19378</xdr:rowOff>
    </xdr:from>
    <xdr:to>
      <xdr:col>18</xdr:col>
      <xdr:colOff>177800</xdr:colOff>
      <xdr:row>20</xdr:row>
      <xdr:rowOff>28006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96003"/>
          <a:ext cx="698500" cy="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71014</xdr:rowOff>
    </xdr:from>
    <xdr:to>
      <xdr:col>29</xdr:col>
      <xdr:colOff>177800</xdr:colOff>
      <xdr:row>20</xdr:row>
      <xdr:rowOff>1164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7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151041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8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103612</xdr:rowOff>
    </xdr:from>
    <xdr:to>
      <xdr:col>26</xdr:col>
      <xdr:colOff>101600</xdr:colOff>
      <xdr:row>20</xdr:row>
      <xdr:rowOff>33762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0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18539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9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112898</xdr:rowOff>
    </xdr:from>
    <xdr:to>
      <xdr:col>22</xdr:col>
      <xdr:colOff>165100</xdr:colOff>
      <xdr:row>20</xdr:row>
      <xdr:rowOff>43048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8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27825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140028</xdr:rowOff>
    </xdr:from>
    <xdr:to>
      <xdr:col>19</xdr:col>
      <xdr:colOff>38100</xdr:colOff>
      <xdr:row>20</xdr:row>
      <xdr:rowOff>70178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5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54955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148656</xdr:rowOff>
    </xdr:from>
    <xdr:to>
      <xdr:col>15</xdr:col>
      <xdr:colOff>101600</xdr:colOff>
      <xdr:row>20</xdr:row>
      <xdr:rowOff>78806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53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63583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4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200095</xdr:rowOff>
    </xdr:from>
    <xdr:to>
      <xdr:col>29</xdr:col>
      <xdr:colOff>127000</xdr:colOff>
      <xdr:row>37</xdr:row>
      <xdr:rowOff>227603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24795"/>
          <a:ext cx="6477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227603</xdr:rowOff>
    </xdr:from>
    <xdr:to>
      <xdr:col>26</xdr:col>
      <xdr:colOff>50800</xdr:colOff>
      <xdr:row>37</xdr:row>
      <xdr:rowOff>338093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52303"/>
          <a:ext cx="698500" cy="110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338093</xdr:rowOff>
    </xdr:from>
    <xdr:to>
      <xdr:col>22</xdr:col>
      <xdr:colOff>114300</xdr:colOff>
      <xdr:row>38</xdr:row>
      <xdr:rowOff>105835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62793"/>
          <a:ext cx="6985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105835</xdr:rowOff>
    </xdr:from>
    <xdr:to>
      <xdr:col>18</xdr:col>
      <xdr:colOff>177800</xdr:colOff>
      <xdr:row>38</xdr:row>
      <xdr:rowOff>139326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73435"/>
          <a:ext cx="698500" cy="33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149295</xdr:rowOff>
    </xdr:from>
    <xdr:to>
      <xdr:col>29</xdr:col>
      <xdr:colOff>177800</xdr:colOff>
      <xdr:row>37</xdr:row>
      <xdr:rowOff>250895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3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121372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176803</xdr:rowOff>
    </xdr:from>
    <xdr:to>
      <xdr:col>26</xdr:col>
      <xdr:colOff>101600</xdr:colOff>
      <xdr:row>37</xdr:row>
      <xdr:rowOff>278403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263180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8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287293</xdr:rowOff>
    </xdr:from>
    <xdr:to>
      <xdr:col>22</xdr:col>
      <xdr:colOff>165100</xdr:colOff>
      <xdr:row>38</xdr:row>
      <xdr:rowOff>45993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1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30770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55035</xdr:rowOff>
    </xdr:from>
    <xdr:to>
      <xdr:col>19</xdr:col>
      <xdr:colOff>38100</xdr:colOff>
      <xdr:row>38</xdr:row>
      <xdr:rowOff>156635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2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141412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60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88526</xdr:rowOff>
    </xdr:from>
    <xdr:to>
      <xdr:col>15</xdr:col>
      <xdr:colOff>101600</xdr:colOff>
      <xdr:row>39</xdr:row>
      <xdr:rowOff>18676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5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3453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164667</xdr:rowOff>
    </xdr:from>
    <xdr:to>
      <xdr:col>24</xdr:col>
      <xdr:colOff>63500</xdr:colOff>
      <xdr:row>39</xdr:row>
      <xdr:rowOff>20979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79767"/>
          <a:ext cx="838200" cy="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11840</xdr:rowOff>
    </xdr:from>
    <xdr:to>
      <xdr:col>19</xdr:col>
      <xdr:colOff>177800</xdr:colOff>
      <xdr:row>39</xdr:row>
      <xdr:rowOff>20979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98390"/>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11840</xdr:rowOff>
    </xdr:from>
    <xdr:to>
      <xdr:col>15</xdr:col>
      <xdr:colOff>50800</xdr:colOff>
      <xdr:row>39</xdr:row>
      <xdr:rowOff>33049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98390"/>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33049</xdr:rowOff>
    </xdr:from>
    <xdr:to>
      <xdr:col>10</xdr:col>
      <xdr:colOff>114300</xdr:colOff>
      <xdr:row>39</xdr:row>
      <xdr:rowOff>52064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19599"/>
          <a:ext cx="889000" cy="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113867</xdr:rowOff>
    </xdr:from>
    <xdr:to>
      <xdr:col>24</xdr:col>
      <xdr:colOff>114300</xdr:colOff>
      <xdr:row>39</xdr:row>
      <xdr:rowOff>44017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28794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4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141629</xdr:rowOff>
    </xdr:from>
    <xdr:to>
      <xdr:col>20</xdr:col>
      <xdr:colOff>38100</xdr:colOff>
      <xdr:row>39</xdr:row>
      <xdr:rowOff>71779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62906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132490</xdr:rowOff>
    </xdr:from>
    <xdr:to>
      <xdr:col>15</xdr:col>
      <xdr:colOff>101600</xdr:colOff>
      <xdr:row>39</xdr:row>
      <xdr:rowOff>62640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53767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153699</xdr:rowOff>
    </xdr:from>
    <xdr:to>
      <xdr:col>10</xdr:col>
      <xdr:colOff>165100</xdr:colOff>
      <xdr:row>39</xdr:row>
      <xdr:rowOff>83849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74976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1264</xdr:rowOff>
    </xdr:from>
    <xdr:to>
      <xdr:col>6</xdr:col>
      <xdr:colOff>38100</xdr:colOff>
      <xdr:row>39</xdr:row>
      <xdr:rowOff>102864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93991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41143</xdr:rowOff>
    </xdr:from>
    <xdr:to>
      <xdr:col>24</xdr:col>
      <xdr:colOff>63500</xdr:colOff>
      <xdr:row>58</xdr:row>
      <xdr:rowOff>69550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85243"/>
          <a:ext cx="838200" cy="2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69550</xdr:rowOff>
    </xdr:from>
    <xdr:to>
      <xdr:col>19</xdr:col>
      <xdr:colOff>177800</xdr:colOff>
      <xdr:row>58</xdr:row>
      <xdr:rowOff>114604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13650"/>
          <a:ext cx="8890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114604</xdr:rowOff>
    </xdr:from>
    <xdr:to>
      <xdr:col>15</xdr:col>
      <xdr:colOff>50800</xdr:colOff>
      <xdr:row>59</xdr:row>
      <xdr:rowOff>8118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58704"/>
          <a:ext cx="889000" cy="6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8118</xdr:rowOff>
    </xdr:from>
    <xdr:to>
      <xdr:col>10</xdr:col>
      <xdr:colOff>114300</xdr:colOff>
      <xdr:row>59</xdr:row>
      <xdr:rowOff>119446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23668"/>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161793</xdr:rowOff>
    </xdr:from>
    <xdr:to>
      <xdr:col>24</xdr:col>
      <xdr:colOff>114300</xdr:colOff>
      <xdr:row>58</xdr:row>
      <xdr:rowOff>91943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140220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18750</xdr:rowOff>
    </xdr:from>
    <xdr:to>
      <xdr:col>20</xdr:col>
      <xdr:colOff>38100</xdr:colOff>
      <xdr:row>58</xdr:row>
      <xdr:rowOff>120350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111477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5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63804</xdr:rowOff>
    </xdr:from>
    <xdr:to>
      <xdr:col>15</xdr:col>
      <xdr:colOff>101600</xdr:colOff>
      <xdr:row>58</xdr:row>
      <xdr:rowOff>165404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156531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0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128768</xdr:rowOff>
    </xdr:from>
    <xdr:to>
      <xdr:col>10</xdr:col>
      <xdr:colOff>165100</xdr:colOff>
      <xdr:row>59</xdr:row>
      <xdr:rowOff>58918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50045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6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68646</xdr:rowOff>
    </xdr:from>
    <xdr:to>
      <xdr:col>6</xdr:col>
      <xdr:colOff>38100</xdr:colOff>
      <xdr:row>59</xdr:row>
      <xdr:rowOff>170246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8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161373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7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67495</xdr:rowOff>
    </xdr:from>
    <xdr:to>
      <xdr:col>24</xdr:col>
      <xdr:colOff>63500</xdr:colOff>
      <xdr:row>79</xdr:row>
      <xdr:rowOff>72296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612045"/>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64018</xdr:rowOff>
    </xdr:from>
    <xdr:to>
      <xdr:col>19</xdr:col>
      <xdr:colOff>177800</xdr:colOff>
      <xdr:row>79</xdr:row>
      <xdr:rowOff>67495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608568"/>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53893</xdr:rowOff>
    </xdr:from>
    <xdr:to>
      <xdr:col>15</xdr:col>
      <xdr:colOff>50800</xdr:colOff>
      <xdr:row>79</xdr:row>
      <xdr:rowOff>64018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98443"/>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53893</xdr:rowOff>
    </xdr:from>
    <xdr:to>
      <xdr:col>10</xdr:col>
      <xdr:colOff>114300</xdr:colOff>
      <xdr:row>79</xdr:row>
      <xdr:rowOff>67218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98443"/>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21496</xdr:rowOff>
    </xdr:from>
    <xdr:to>
      <xdr:col>24</xdr:col>
      <xdr:colOff>114300</xdr:colOff>
      <xdr:row>79</xdr:row>
      <xdr:rowOff>123096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107873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16695</xdr:rowOff>
    </xdr:from>
    <xdr:to>
      <xdr:col>20</xdr:col>
      <xdr:colOff>38100</xdr:colOff>
      <xdr:row>79</xdr:row>
      <xdr:rowOff>118295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109422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5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13218</xdr:rowOff>
    </xdr:from>
    <xdr:to>
      <xdr:col>15</xdr:col>
      <xdr:colOff>101600</xdr:colOff>
      <xdr:row>79</xdr:row>
      <xdr:rowOff>114818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5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105945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5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3093</xdr:rowOff>
    </xdr:from>
    <xdr:to>
      <xdr:col>10</xdr:col>
      <xdr:colOff>165100</xdr:colOff>
      <xdr:row>79</xdr:row>
      <xdr:rowOff>104693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95820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4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16418</xdr:rowOff>
    </xdr:from>
    <xdr:to>
      <xdr:col>6</xdr:col>
      <xdr:colOff>38100</xdr:colOff>
      <xdr:row>79</xdr:row>
      <xdr:rowOff>118018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109145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5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98406</xdr:rowOff>
    </xdr:from>
    <xdr:to>
      <xdr:col>24</xdr:col>
      <xdr:colOff>63500</xdr:colOff>
      <xdr:row>96</xdr:row>
      <xdr:rowOff>109516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57606"/>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109516</xdr:rowOff>
    </xdr:from>
    <xdr:to>
      <xdr:col>19</xdr:col>
      <xdr:colOff>177800</xdr:colOff>
      <xdr:row>97</xdr:row>
      <xdr:rowOff>22602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8716"/>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37379</xdr:rowOff>
    </xdr:from>
    <xdr:to>
      <xdr:col>15</xdr:col>
      <xdr:colOff>50800</xdr:colOff>
      <xdr:row>97</xdr:row>
      <xdr:rowOff>22602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6579"/>
          <a:ext cx="889000" cy="15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37379</xdr:rowOff>
    </xdr:from>
    <xdr:to>
      <xdr:col>10</xdr:col>
      <xdr:colOff>114300</xdr:colOff>
      <xdr:row>97</xdr:row>
      <xdr:rowOff>111984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6579"/>
          <a:ext cx="889000" cy="24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47606</xdr:rowOff>
    </xdr:from>
    <xdr:to>
      <xdr:col>24</xdr:col>
      <xdr:colOff>114300</xdr:colOff>
      <xdr:row>96</xdr:row>
      <xdr:rowOff>149206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26033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58716</xdr:rowOff>
    </xdr:from>
    <xdr:to>
      <xdr:col>20</xdr:col>
      <xdr:colOff>38100</xdr:colOff>
      <xdr:row>96</xdr:row>
      <xdr:rowOff>160316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151443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143252</xdr:rowOff>
    </xdr:from>
    <xdr:to>
      <xdr:col>15</xdr:col>
      <xdr:colOff>101600</xdr:colOff>
      <xdr:row>97</xdr:row>
      <xdr:rowOff>73402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64529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158029</xdr:rowOff>
    </xdr:from>
    <xdr:to>
      <xdr:col>10</xdr:col>
      <xdr:colOff>165100</xdr:colOff>
      <xdr:row>96</xdr:row>
      <xdr:rowOff>88179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79306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61184</xdr:rowOff>
    </xdr:from>
    <xdr:to>
      <xdr:col>6</xdr:col>
      <xdr:colOff>38100</xdr:colOff>
      <xdr:row>97</xdr:row>
      <xdr:rowOff>162784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153911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137023</xdr:rowOff>
    </xdr:from>
    <xdr:to>
      <xdr:col>55</xdr:col>
      <xdr:colOff>0</xdr:colOff>
      <xdr:row>37</xdr:row>
      <xdr:rowOff>151999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80673"/>
          <a:ext cx="8382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87728</xdr:rowOff>
    </xdr:from>
    <xdr:to>
      <xdr:col>50</xdr:col>
      <xdr:colOff>114300</xdr:colOff>
      <xdr:row>37</xdr:row>
      <xdr:rowOff>151999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1378"/>
          <a:ext cx="889000" cy="6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87728</xdr:rowOff>
    </xdr:from>
    <xdr:to>
      <xdr:col>45</xdr:col>
      <xdr:colOff>177800</xdr:colOff>
      <xdr:row>37</xdr:row>
      <xdr:rowOff>147953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1378"/>
          <a:ext cx="889000" cy="6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99920</xdr:rowOff>
    </xdr:from>
    <xdr:to>
      <xdr:col>41</xdr:col>
      <xdr:colOff>50800</xdr:colOff>
      <xdr:row>37</xdr:row>
      <xdr:rowOff>147953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72120"/>
          <a:ext cx="889000" cy="21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86223</xdr:rowOff>
    </xdr:from>
    <xdr:to>
      <xdr:col>55</xdr:col>
      <xdr:colOff>50800</xdr:colOff>
      <xdr:row>38</xdr:row>
      <xdr:rowOff>16373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101199</xdr:rowOff>
    </xdr:from>
    <xdr:to>
      <xdr:col>50</xdr:col>
      <xdr:colOff>165100</xdr:colOff>
      <xdr:row>38</xdr:row>
      <xdr:rowOff>31348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4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22475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3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36928</xdr:rowOff>
    </xdr:from>
    <xdr:to>
      <xdr:col>46</xdr:col>
      <xdr:colOff>38100</xdr:colOff>
      <xdr:row>37</xdr:row>
      <xdr:rowOff>138528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129655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7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97153</xdr:rowOff>
    </xdr:from>
    <xdr:to>
      <xdr:col>41</xdr:col>
      <xdr:colOff>101600</xdr:colOff>
      <xdr:row>38</xdr:row>
      <xdr:rowOff>27302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0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18429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3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49120</xdr:rowOff>
    </xdr:from>
    <xdr:to>
      <xdr:col>36</xdr:col>
      <xdr:colOff>165100</xdr:colOff>
      <xdr:row>36</xdr:row>
      <xdr:rowOff>150720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141847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10832</xdr:rowOff>
    </xdr:from>
    <xdr:to>
      <xdr:col>55</xdr:col>
      <xdr:colOff>0</xdr:colOff>
      <xdr:row>57</xdr:row>
      <xdr:rowOff>52647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83482"/>
          <a:ext cx="8382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10832</xdr:rowOff>
    </xdr:from>
    <xdr:to>
      <xdr:col>50</xdr:col>
      <xdr:colOff>114300</xdr:colOff>
      <xdr:row>58</xdr:row>
      <xdr:rowOff>14839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83482"/>
          <a:ext cx="889000" cy="1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11658</xdr:rowOff>
    </xdr:from>
    <xdr:to>
      <xdr:col>45</xdr:col>
      <xdr:colOff>177800</xdr:colOff>
      <xdr:row>58</xdr:row>
      <xdr:rowOff>14839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55758"/>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158941</xdr:rowOff>
    </xdr:from>
    <xdr:to>
      <xdr:col>41</xdr:col>
      <xdr:colOff>50800</xdr:colOff>
      <xdr:row>58</xdr:row>
      <xdr:rowOff>11658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31591"/>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1847</xdr:rowOff>
    </xdr:from>
    <xdr:to>
      <xdr:col>55</xdr:col>
      <xdr:colOff>50800</xdr:colOff>
      <xdr:row>57</xdr:row>
      <xdr:rowOff>103447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24724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2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131482</xdr:rowOff>
    </xdr:from>
    <xdr:to>
      <xdr:col>50</xdr:col>
      <xdr:colOff>165100</xdr:colOff>
      <xdr:row>57</xdr:row>
      <xdr:rowOff>61632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78159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135489</xdr:rowOff>
    </xdr:from>
    <xdr:to>
      <xdr:col>46</xdr:col>
      <xdr:colOff>38100</xdr:colOff>
      <xdr:row>58</xdr:row>
      <xdr:rowOff>65639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56766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0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132308</xdr:rowOff>
    </xdr:from>
    <xdr:to>
      <xdr:col>41</xdr:col>
      <xdr:colOff>101600</xdr:colOff>
      <xdr:row>58</xdr:row>
      <xdr:rowOff>62458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53585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9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108141</xdr:rowOff>
    </xdr:from>
    <xdr:to>
      <xdr:col>36</xdr:col>
      <xdr:colOff>165100</xdr:colOff>
      <xdr:row>58</xdr:row>
      <xdr:rowOff>38291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29418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7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59471</xdr:rowOff>
    </xdr:from>
    <xdr:to>
      <xdr:col>55</xdr:col>
      <xdr:colOff>0</xdr:colOff>
      <xdr:row>75</xdr:row>
      <xdr:rowOff>139719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18221"/>
          <a:ext cx="838200" cy="8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59471</xdr:rowOff>
    </xdr:from>
    <xdr:to>
      <xdr:col>50</xdr:col>
      <xdr:colOff>114300</xdr:colOff>
      <xdr:row>78</xdr:row>
      <xdr:rowOff>85306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18221"/>
          <a:ext cx="889000" cy="54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80035</xdr:rowOff>
    </xdr:from>
    <xdr:to>
      <xdr:col>45</xdr:col>
      <xdr:colOff>177800</xdr:colOff>
      <xdr:row>78</xdr:row>
      <xdr:rowOff>85306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3135"/>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8896</xdr:rowOff>
    </xdr:from>
    <xdr:to>
      <xdr:col>41</xdr:col>
      <xdr:colOff>50800</xdr:colOff>
      <xdr:row>78</xdr:row>
      <xdr:rowOff>80035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81996"/>
          <a:ext cx="889000" cy="7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88919</xdr:rowOff>
    </xdr:from>
    <xdr:to>
      <xdr:col>55</xdr:col>
      <xdr:colOff>50800</xdr:colOff>
      <xdr:row>76</xdr:row>
      <xdr:rowOff>19069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111796</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9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8671</xdr:rowOff>
    </xdr:from>
    <xdr:to>
      <xdr:col>50</xdr:col>
      <xdr:colOff>165100</xdr:colOff>
      <xdr:row>75</xdr:row>
      <xdr:rowOff>110271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126798</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64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34506</xdr:rowOff>
    </xdr:from>
    <xdr:to>
      <xdr:col>46</xdr:col>
      <xdr:colOff>38100</xdr:colOff>
      <xdr:row>78</xdr:row>
      <xdr:rowOff>136106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127233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29235</xdr:rowOff>
    </xdr:from>
    <xdr:to>
      <xdr:col>41</xdr:col>
      <xdr:colOff>101600</xdr:colOff>
      <xdr:row>78</xdr:row>
      <xdr:rowOff>130835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121962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129546</xdr:rowOff>
    </xdr:from>
    <xdr:to>
      <xdr:col>36</xdr:col>
      <xdr:colOff>165100</xdr:colOff>
      <xdr:row>78</xdr:row>
      <xdr:rowOff>59696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50823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8480</xdr:rowOff>
    </xdr:from>
    <xdr:to>
      <xdr:col>55</xdr:col>
      <xdr:colOff>0</xdr:colOff>
      <xdr:row>98</xdr:row>
      <xdr:rowOff>16742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10580"/>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165427</xdr:rowOff>
    </xdr:from>
    <xdr:to>
      <xdr:col>50</xdr:col>
      <xdr:colOff>114300</xdr:colOff>
      <xdr:row>98</xdr:row>
      <xdr:rowOff>8480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96077"/>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126293</xdr:rowOff>
    </xdr:from>
    <xdr:to>
      <xdr:col>45</xdr:col>
      <xdr:colOff>177800</xdr:colOff>
      <xdr:row>97</xdr:row>
      <xdr:rowOff>165427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56943"/>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126293</xdr:rowOff>
    </xdr:from>
    <xdr:to>
      <xdr:col>41</xdr:col>
      <xdr:colOff>50800</xdr:colOff>
      <xdr:row>97</xdr:row>
      <xdr:rowOff>150560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56943"/>
          <a:ext cx="889000" cy="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137392</xdr:rowOff>
    </xdr:from>
    <xdr:to>
      <xdr:col>55</xdr:col>
      <xdr:colOff>50800</xdr:colOff>
      <xdr:row>98</xdr:row>
      <xdr:rowOff>67542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6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115819</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129130</xdr:rowOff>
    </xdr:from>
    <xdr:to>
      <xdr:col>50</xdr:col>
      <xdr:colOff>165100</xdr:colOff>
      <xdr:row>98</xdr:row>
      <xdr:rowOff>59280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50407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5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114627</xdr:rowOff>
    </xdr:from>
    <xdr:to>
      <xdr:col>46</xdr:col>
      <xdr:colOff>38100</xdr:colOff>
      <xdr:row>98</xdr:row>
      <xdr:rowOff>44777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61304</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52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75493</xdr:rowOff>
    </xdr:from>
    <xdr:to>
      <xdr:col>41</xdr:col>
      <xdr:colOff>101600</xdr:colOff>
      <xdr:row>98</xdr:row>
      <xdr:rowOff>5643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22170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8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99760</xdr:rowOff>
    </xdr:from>
    <xdr:to>
      <xdr:col>36</xdr:col>
      <xdr:colOff>165100</xdr:colOff>
      <xdr:row>98</xdr:row>
      <xdr:rowOff>29910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46437</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50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139743</xdr:rowOff>
    </xdr:from>
    <xdr:to>
      <xdr:col>85</xdr:col>
      <xdr:colOff>127000</xdr:colOff>
      <xdr:row>39</xdr:row>
      <xdr:rowOff>83290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43"/>
          <a:ext cx="838200" cy="11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139743</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54843"/>
          <a:ext cx="889000" cy="1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21013</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07563"/>
          <a:ext cx="889000" cy="7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125244</xdr:rowOff>
    </xdr:from>
    <xdr:to>
      <xdr:col>71</xdr:col>
      <xdr:colOff>177800</xdr:colOff>
      <xdr:row>39</xdr:row>
      <xdr:rowOff>21013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40344"/>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32490</xdr:rowOff>
    </xdr:from>
    <xdr:to>
      <xdr:col>85</xdr:col>
      <xdr:colOff>177800</xdr:colOff>
      <xdr:row>39</xdr:row>
      <xdr:rowOff>134090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118867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88943</xdr:rowOff>
    </xdr:from>
    <xdr:to>
      <xdr:col>81</xdr:col>
      <xdr:colOff>101600</xdr:colOff>
      <xdr:row>39</xdr:row>
      <xdr:rowOff>19093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10220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69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141663</xdr:rowOff>
    </xdr:from>
    <xdr:to>
      <xdr:col>72</xdr:col>
      <xdr:colOff>38100</xdr:colOff>
      <xdr:row>39</xdr:row>
      <xdr:rowOff>71813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62940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4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74444</xdr:rowOff>
    </xdr:from>
    <xdr:to>
      <xdr:col>67</xdr:col>
      <xdr:colOff>101600</xdr:colOff>
      <xdr:row>39</xdr:row>
      <xdr:rowOff>4594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167171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8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72089</xdr:rowOff>
    </xdr:from>
    <xdr:to>
      <xdr:col>85</xdr:col>
      <xdr:colOff>127000</xdr:colOff>
      <xdr:row>76</xdr:row>
      <xdr:rowOff>81595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02289"/>
          <a:ext cx="8382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77392</xdr:rowOff>
    </xdr:from>
    <xdr:to>
      <xdr:col>81</xdr:col>
      <xdr:colOff>50800</xdr:colOff>
      <xdr:row>76</xdr:row>
      <xdr:rowOff>81595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07592"/>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77392</xdr:rowOff>
    </xdr:from>
    <xdr:to>
      <xdr:col>76</xdr:col>
      <xdr:colOff>114300</xdr:colOff>
      <xdr:row>76</xdr:row>
      <xdr:rowOff>117557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07592"/>
          <a:ext cx="8890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117557</xdr:rowOff>
    </xdr:from>
    <xdr:to>
      <xdr:col>71</xdr:col>
      <xdr:colOff>177800</xdr:colOff>
      <xdr:row>76</xdr:row>
      <xdr:rowOff>132837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47757"/>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21289</xdr:rowOff>
    </xdr:from>
    <xdr:to>
      <xdr:col>85</xdr:col>
      <xdr:colOff>177800</xdr:colOff>
      <xdr:row>76</xdr:row>
      <xdr:rowOff>122889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171166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30795</xdr:rowOff>
    </xdr:from>
    <xdr:to>
      <xdr:col>81</xdr:col>
      <xdr:colOff>101600</xdr:colOff>
      <xdr:row>76</xdr:row>
      <xdr:rowOff>132395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123522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5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26592</xdr:rowOff>
    </xdr:from>
    <xdr:to>
      <xdr:col>76</xdr:col>
      <xdr:colOff>165100</xdr:colOff>
      <xdr:row>76</xdr:row>
      <xdr:rowOff>128192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119319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4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66757</xdr:rowOff>
    </xdr:from>
    <xdr:to>
      <xdr:col>72</xdr:col>
      <xdr:colOff>38100</xdr:colOff>
      <xdr:row>76</xdr:row>
      <xdr:rowOff>168357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159484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82037</xdr:rowOff>
    </xdr:from>
    <xdr:to>
      <xdr:col>67</xdr:col>
      <xdr:colOff>101600</xdr:colOff>
      <xdr:row>77</xdr:row>
      <xdr:rowOff>12187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3314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26547</xdr:rowOff>
    </xdr:from>
    <xdr:to>
      <xdr:col>85</xdr:col>
      <xdr:colOff>127000</xdr:colOff>
      <xdr:row>96</xdr:row>
      <xdr:rowOff>133707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485747"/>
          <a:ext cx="838200" cy="10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133707</xdr:rowOff>
    </xdr:from>
    <xdr:to>
      <xdr:col>81</xdr:col>
      <xdr:colOff>50800</xdr:colOff>
      <xdr:row>97</xdr:row>
      <xdr:rowOff>19521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92907"/>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118742</xdr:rowOff>
    </xdr:from>
    <xdr:to>
      <xdr:col>76</xdr:col>
      <xdr:colOff>114300</xdr:colOff>
      <xdr:row>97</xdr:row>
      <xdr:rowOff>19521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77942"/>
          <a:ext cx="889000" cy="7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118742</xdr:rowOff>
    </xdr:from>
    <xdr:to>
      <xdr:col>71</xdr:col>
      <xdr:colOff>177800</xdr:colOff>
      <xdr:row>97</xdr:row>
      <xdr:rowOff>138937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77942"/>
          <a:ext cx="889000" cy="19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147197</xdr:rowOff>
    </xdr:from>
    <xdr:to>
      <xdr:col>85</xdr:col>
      <xdr:colOff>177800</xdr:colOff>
      <xdr:row>96</xdr:row>
      <xdr:rowOff>77347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170074</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8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82907</xdr:rowOff>
    </xdr:from>
    <xdr:to>
      <xdr:col>81</xdr:col>
      <xdr:colOff>101600</xdr:colOff>
      <xdr:row>97</xdr:row>
      <xdr:rowOff>13057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29584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140171</xdr:rowOff>
    </xdr:from>
    <xdr:to>
      <xdr:col>76</xdr:col>
      <xdr:colOff>165100</xdr:colOff>
      <xdr:row>97</xdr:row>
      <xdr:rowOff>70321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86848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67942</xdr:rowOff>
    </xdr:from>
    <xdr:to>
      <xdr:col>72</xdr:col>
      <xdr:colOff>38100</xdr:colOff>
      <xdr:row>96</xdr:row>
      <xdr:rowOff>169542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14619</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0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88137</xdr:rowOff>
    </xdr:from>
    <xdr:to>
      <xdr:col>67</xdr:col>
      <xdr:colOff>101600</xdr:colOff>
      <xdr:row>98</xdr:row>
      <xdr:rowOff>18287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9414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9703</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962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130353</xdr:rowOff>
    </xdr:from>
    <xdr:to>
      <xdr:col>98</xdr:col>
      <xdr:colOff>38100</xdr:colOff>
      <xdr:row>39</xdr:row>
      <xdr:rowOff>60503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51630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154356</xdr:rowOff>
    </xdr:from>
    <xdr:to>
      <xdr:col>116</xdr:col>
      <xdr:colOff>63500</xdr:colOff>
      <xdr:row>74</xdr:row>
      <xdr:rowOff>73089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70206"/>
          <a:ext cx="838200" cy="9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73089</xdr:rowOff>
    </xdr:from>
    <xdr:to>
      <xdr:col>111</xdr:col>
      <xdr:colOff>177800</xdr:colOff>
      <xdr:row>74</xdr:row>
      <xdr:rowOff>109500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60389"/>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109500</xdr:rowOff>
    </xdr:from>
    <xdr:to>
      <xdr:col>107</xdr:col>
      <xdr:colOff>50800</xdr:colOff>
      <xdr:row>74</xdr:row>
      <xdr:rowOff>116916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6800"/>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116916</xdr:rowOff>
    </xdr:from>
    <xdr:to>
      <xdr:col>102</xdr:col>
      <xdr:colOff>114300</xdr:colOff>
      <xdr:row>74</xdr:row>
      <xdr:rowOff>135598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04216"/>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103556</xdr:rowOff>
    </xdr:from>
    <xdr:to>
      <xdr:col>116</xdr:col>
      <xdr:colOff>114300</xdr:colOff>
      <xdr:row>74</xdr:row>
      <xdr:rowOff>33706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126433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22289</xdr:rowOff>
    </xdr:from>
    <xdr:to>
      <xdr:col>112</xdr:col>
      <xdr:colOff>38100</xdr:colOff>
      <xdr:row>74</xdr:row>
      <xdr:rowOff>123889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115016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58700</xdr:rowOff>
    </xdr:from>
    <xdr:to>
      <xdr:col>107</xdr:col>
      <xdr:colOff>101600</xdr:colOff>
      <xdr:row>74</xdr:row>
      <xdr:rowOff>160300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151427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66116</xdr:rowOff>
    </xdr:from>
    <xdr:to>
      <xdr:col>102</xdr:col>
      <xdr:colOff>165100</xdr:colOff>
      <xdr:row>74</xdr:row>
      <xdr:rowOff>167716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158843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84798</xdr:rowOff>
    </xdr:from>
    <xdr:to>
      <xdr:col>98</xdr:col>
      <xdr:colOff>38100</xdr:colOff>
      <xdr:row>75</xdr:row>
      <xdr:rowOff>14948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6075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給与等の増により、増額となっている。物件費については、ふるさと応援寄附金決済手数料の増額により、増額となった。維持補修費については、前年度比で微減となった。扶助費については調整給付金により、増額となった。補助費等については、学校給食費無償化事業補助金の皆増により、増額となった。普通建設事業費については、防災福祉センター建設事業の完了により減額となった。現在着工中の統合中学校建設事業等により、今後上昇が見込まれる。災害復旧事業費については、大きい災害がなかったことにより減額となった。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発行の過疎対策事業債の利子償還により増額となった。積立金については、減債基金積立金の増額により、増額となった。繰出金については、国民健康保険事業特別会計繰出金の増額により、増額となった。普通建設事業費（うち新規整備）及び積立金、繰出金以外は類似団体平均を下回っているが、県平均を上回っている項目も多く、住民一人当たりのコストが高くなっているため、今後適切な財政運営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和歌山県印南町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7,636
7,536
113.62
7,914,068
7,689,706
175,937
3,679,158
8,524,901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89952</xdr:rowOff>
    </xdr:from>
    <xdr:to>
      <xdr:col>24</xdr:col>
      <xdr:colOff>63500</xdr:colOff>
      <xdr:row>37</xdr:row>
      <xdr:rowOff>111179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3360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111179</xdr:rowOff>
    </xdr:from>
    <xdr:to>
      <xdr:col>19</xdr:col>
      <xdr:colOff>177800</xdr:colOff>
      <xdr:row>37</xdr:row>
      <xdr:rowOff>144054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54829"/>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144054</xdr:rowOff>
    </xdr:from>
    <xdr:to>
      <xdr:col>15</xdr:col>
      <xdr:colOff>50800</xdr:colOff>
      <xdr:row>37</xdr:row>
      <xdr:rowOff>162995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8770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100511</xdr:rowOff>
    </xdr:from>
    <xdr:to>
      <xdr:col>10</xdr:col>
      <xdr:colOff>114300</xdr:colOff>
      <xdr:row>37</xdr:row>
      <xdr:rowOff>162995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44161"/>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39152</xdr:rowOff>
    </xdr:from>
    <xdr:to>
      <xdr:col>24</xdr:col>
      <xdr:colOff>114300</xdr:colOff>
      <xdr:row>37</xdr:row>
      <xdr:rowOff>140752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17579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60379</xdr:rowOff>
    </xdr:from>
    <xdr:to>
      <xdr:col>20</xdr:col>
      <xdr:colOff>38100</xdr:colOff>
      <xdr:row>37</xdr:row>
      <xdr:rowOff>161979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153106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9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93254</xdr:rowOff>
    </xdr:from>
    <xdr:to>
      <xdr:col>15</xdr:col>
      <xdr:colOff>101600</xdr:colOff>
      <xdr:row>38</xdr:row>
      <xdr:rowOff>23405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36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14531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112195</xdr:rowOff>
    </xdr:from>
    <xdr:to>
      <xdr:col>10</xdr:col>
      <xdr:colOff>165100</xdr:colOff>
      <xdr:row>38</xdr:row>
      <xdr:rowOff>42345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33472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49711</xdr:rowOff>
    </xdr:from>
    <xdr:to>
      <xdr:col>6</xdr:col>
      <xdr:colOff>38100</xdr:colOff>
      <xdr:row>37</xdr:row>
      <xdr:rowOff>151311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142439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51891</xdr:rowOff>
    </xdr:from>
    <xdr:to>
      <xdr:col>24</xdr:col>
      <xdr:colOff>63500</xdr:colOff>
      <xdr:row>57</xdr:row>
      <xdr:rowOff>65645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53091"/>
          <a:ext cx="838200" cy="1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65645</xdr:rowOff>
    </xdr:from>
    <xdr:to>
      <xdr:col>19</xdr:col>
      <xdr:colOff>177800</xdr:colOff>
      <xdr:row>57</xdr:row>
      <xdr:rowOff>66281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8295"/>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66281</xdr:rowOff>
    </xdr:from>
    <xdr:to>
      <xdr:col>15</xdr:col>
      <xdr:colOff>50800</xdr:colOff>
      <xdr:row>57</xdr:row>
      <xdr:rowOff>133756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38931"/>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110622</xdr:rowOff>
    </xdr:from>
    <xdr:to>
      <xdr:col>10</xdr:col>
      <xdr:colOff>114300</xdr:colOff>
      <xdr:row>57</xdr:row>
      <xdr:rowOff>133756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11822"/>
          <a:ext cx="889000" cy="19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xdr:rowOff>
    </xdr:from>
    <xdr:to>
      <xdr:col>24</xdr:col>
      <xdr:colOff>114300</xdr:colOff>
      <xdr:row>56</xdr:row>
      <xdr:rowOff>102691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23968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5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14845</xdr:rowOff>
    </xdr:from>
    <xdr:to>
      <xdr:col>20</xdr:col>
      <xdr:colOff>38100</xdr:colOff>
      <xdr:row>57</xdr:row>
      <xdr:rowOff>116445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107572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15481</xdr:rowOff>
    </xdr:from>
    <xdr:to>
      <xdr:col>15</xdr:col>
      <xdr:colOff>101600</xdr:colOff>
      <xdr:row>57</xdr:row>
      <xdr:rowOff>117081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108208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82956</xdr:rowOff>
    </xdr:from>
    <xdr:to>
      <xdr:col>10</xdr:col>
      <xdr:colOff>165100</xdr:colOff>
      <xdr:row>58</xdr:row>
      <xdr:rowOff>13106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4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59822</xdr:rowOff>
    </xdr:from>
    <xdr:to>
      <xdr:col>6</xdr:col>
      <xdr:colOff>38100</xdr:colOff>
      <xdr:row>56</xdr:row>
      <xdr:rowOff>161422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5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50706</xdr:rowOff>
    </xdr:from>
    <xdr:to>
      <xdr:col>24</xdr:col>
      <xdr:colOff>63500</xdr:colOff>
      <xdr:row>76</xdr:row>
      <xdr:rowOff>159589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66556"/>
          <a:ext cx="838200" cy="62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50706</xdr:rowOff>
    </xdr:from>
    <xdr:to>
      <xdr:col>19</xdr:col>
      <xdr:colOff>177800</xdr:colOff>
      <xdr:row>77</xdr:row>
      <xdr:rowOff>142824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66556"/>
          <a:ext cx="889000" cy="77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57990</xdr:rowOff>
    </xdr:from>
    <xdr:to>
      <xdr:col>15</xdr:col>
      <xdr:colOff>50800</xdr:colOff>
      <xdr:row>77</xdr:row>
      <xdr:rowOff>142824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9640"/>
          <a:ext cx="889000" cy="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57990</xdr:rowOff>
    </xdr:from>
    <xdr:to>
      <xdr:col>10</xdr:col>
      <xdr:colOff>114300</xdr:colOff>
      <xdr:row>77</xdr:row>
      <xdr:rowOff>127874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9640"/>
          <a:ext cx="889000" cy="6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108789</xdr:rowOff>
    </xdr:from>
    <xdr:to>
      <xdr:col>24</xdr:col>
      <xdr:colOff>114300</xdr:colOff>
      <xdr:row>77</xdr:row>
      <xdr:rowOff>38939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87216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171356</xdr:rowOff>
    </xdr:from>
    <xdr:to>
      <xdr:col>20</xdr:col>
      <xdr:colOff>38100</xdr:colOff>
      <xdr:row>73</xdr:row>
      <xdr:rowOff>101506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118033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92024</xdr:rowOff>
    </xdr:from>
    <xdr:to>
      <xdr:col>15</xdr:col>
      <xdr:colOff>101600</xdr:colOff>
      <xdr:row>78</xdr:row>
      <xdr:rowOff>22174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13301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7190</xdr:rowOff>
    </xdr:from>
    <xdr:to>
      <xdr:col>10</xdr:col>
      <xdr:colOff>165100</xdr:colOff>
      <xdr:row>77</xdr:row>
      <xdr:rowOff>108790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99917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77074</xdr:rowOff>
    </xdr:from>
    <xdr:to>
      <xdr:col>6</xdr:col>
      <xdr:colOff>38100</xdr:colOff>
      <xdr:row>78</xdr:row>
      <xdr:rowOff>7224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169801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7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96872</xdr:rowOff>
    </xdr:from>
    <xdr:to>
      <xdr:col>24</xdr:col>
      <xdr:colOff>63500</xdr:colOff>
      <xdr:row>97</xdr:row>
      <xdr:rowOff>112249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27522"/>
          <a:ext cx="8382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91873</xdr:rowOff>
    </xdr:from>
    <xdr:to>
      <xdr:col>19</xdr:col>
      <xdr:colOff>177800</xdr:colOff>
      <xdr:row>97</xdr:row>
      <xdr:rowOff>112249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22523"/>
          <a:ext cx="889000" cy="2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91873</xdr:rowOff>
    </xdr:from>
    <xdr:to>
      <xdr:col>15</xdr:col>
      <xdr:colOff>50800</xdr:colOff>
      <xdr:row>97</xdr:row>
      <xdr:rowOff>104915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2523"/>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104915</xdr:rowOff>
    </xdr:from>
    <xdr:to>
      <xdr:col>10</xdr:col>
      <xdr:colOff>114300</xdr:colOff>
      <xdr:row>97</xdr:row>
      <xdr:rowOff>133505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35565"/>
          <a:ext cx="889000" cy="2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46072</xdr:rowOff>
    </xdr:from>
    <xdr:to>
      <xdr:col>24</xdr:col>
      <xdr:colOff>114300</xdr:colOff>
      <xdr:row>97</xdr:row>
      <xdr:rowOff>147672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24499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61449</xdr:rowOff>
    </xdr:from>
    <xdr:to>
      <xdr:col>20</xdr:col>
      <xdr:colOff>38100</xdr:colOff>
      <xdr:row>97</xdr:row>
      <xdr:rowOff>163049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41073</xdr:rowOff>
    </xdr:from>
    <xdr:to>
      <xdr:col>15</xdr:col>
      <xdr:colOff>101600</xdr:colOff>
      <xdr:row>97</xdr:row>
      <xdr:rowOff>142673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133800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54115</xdr:rowOff>
    </xdr:from>
    <xdr:to>
      <xdr:col>10</xdr:col>
      <xdr:colOff>165100</xdr:colOff>
      <xdr:row>97</xdr:row>
      <xdr:rowOff>155715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146842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82705</xdr:rowOff>
    </xdr:from>
    <xdr:to>
      <xdr:col>6</xdr:col>
      <xdr:colOff>38100</xdr:colOff>
      <xdr:row>98</xdr:row>
      <xdr:rowOff>12855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142386</xdr:rowOff>
    </xdr:from>
    <xdr:to>
      <xdr:col>55</xdr:col>
      <xdr:colOff>0</xdr:colOff>
      <xdr:row>57</xdr:row>
      <xdr:rowOff>142405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15036"/>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75711</xdr:rowOff>
    </xdr:from>
    <xdr:to>
      <xdr:col>50</xdr:col>
      <xdr:colOff>114300</xdr:colOff>
      <xdr:row>57</xdr:row>
      <xdr:rowOff>142386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4836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137860</xdr:rowOff>
    </xdr:from>
    <xdr:to>
      <xdr:col>45</xdr:col>
      <xdr:colOff>177800</xdr:colOff>
      <xdr:row>57</xdr:row>
      <xdr:rowOff>75711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39060"/>
          <a:ext cx="889000" cy="10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137860</xdr:rowOff>
    </xdr:from>
    <xdr:to>
      <xdr:col>41</xdr:col>
      <xdr:colOff>50800</xdr:colOff>
      <xdr:row>57</xdr:row>
      <xdr:rowOff>41589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39060"/>
          <a:ext cx="889000" cy="7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91605</xdr:rowOff>
    </xdr:from>
    <xdr:to>
      <xdr:col>55</xdr:col>
      <xdr:colOff>50800</xdr:colOff>
      <xdr:row>58</xdr:row>
      <xdr:rowOff>21755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70032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91586</xdr:rowOff>
    </xdr:from>
    <xdr:to>
      <xdr:col>50</xdr:col>
      <xdr:colOff>165100</xdr:colOff>
      <xdr:row>58</xdr:row>
      <xdr:rowOff>21736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24911</xdr:rowOff>
    </xdr:from>
    <xdr:to>
      <xdr:col>46</xdr:col>
      <xdr:colOff>38100</xdr:colOff>
      <xdr:row>57</xdr:row>
      <xdr:rowOff>126511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117638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87060</xdr:rowOff>
    </xdr:from>
    <xdr:to>
      <xdr:col>41</xdr:col>
      <xdr:colOff>101600</xdr:colOff>
      <xdr:row>57</xdr:row>
      <xdr:rowOff>17210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33737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6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162239</xdr:rowOff>
    </xdr:from>
    <xdr:to>
      <xdr:col>36</xdr:col>
      <xdr:colOff>165100</xdr:colOff>
      <xdr:row>57</xdr:row>
      <xdr:rowOff>92389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114632</xdr:rowOff>
    </xdr:from>
    <xdr:to>
      <xdr:col>55</xdr:col>
      <xdr:colOff>0</xdr:colOff>
      <xdr:row>78</xdr:row>
      <xdr:rowOff>129705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87732"/>
          <a:ext cx="8382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109187</xdr:rowOff>
    </xdr:from>
    <xdr:to>
      <xdr:col>50</xdr:col>
      <xdr:colOff>114300</xdr:colOff>
      <xdr:row>78</xdr:row>
      <xdr:rowOff>129705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2287"/>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109187</xdr:rowOff>
    </xdr:from>
    <xdr:to>
      <xdr:col>45</xdr:col>
      <xdr:colOff>177800</xdr:colOff>
      <xdr:row>78</xdr:row>
      <xdr:rowOff>129646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228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129646</xdr:rowOff>
    </xdr:from>
    <xdr:to>
      <xdr:col>41</xdr:col>
      <xdr:colOff>50800</xdr:colOff>
      <xdr:row>78</xdr:row>
      <xdr:rowOff>130697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0274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63832</xdr:rowOff>
    </xdr:from>
    <xdr:to>
      <xdr:col>55</xdr:col>
      <xdr:colOff>50800</xdr:colOff>
      <xdr:row>78</xdr:row>
      <xdr:rowOff>165432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150209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78905</xdr:rowOff>
    </xdr:from>
    <xdr:to>
      <xdr:col>50</xdr:col>
      <xdr:colOff>165100</xdr:colOff>
      <xdr:row>79</xdr:row>
      <xdr:rowOff>9055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58387</xdr:rowOff>
    </xdr:from>
    <xdr:to>
      <xdr:col>46</xdr:col>
      <xdr:colOff>38100</xdr:colOff>
      <xdr:row>78</xdr:row>
      <xdr:rowOff>159987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151114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78846</xdr:rowOff>
    </xdr:from>
    <xdr:to>
      <xdr:col>41</xdr:col>
      <xdr:colOff>101600</xdr:colOff>
      <xdr:row>79</xdr:row>
      <xdr:rowOff>8996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79897</xdr:rowOff>
    </xdr:from>
    <xdr:to>
      <xdr:col>36</xdr:col>
      <xdr:colOff>165100</xdr:colOff>
      <xdr:row>79</xdr:row>
      <xdr:rowOff>10047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4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143120</xdr:rowOff>
    </xdr:from>
    <xdr:to>
      <xdr:col>55</xdr:col>
      <xdr:colOff>0</xdr:colOff>
      <xdr:row>96</xdr:row>
      <xdr:rowOff>2654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30870"/>
          <a:ext cx="838200" cy="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143120</xdr:rowOff>
    </xdr:from>
    <xdr:to>
      <xdr:col>50</xdr:col>
      <xdr:colOff>114300</xdr:colOff>
      <xdr:row>95</xdr:row>
      <xdr:rowOff>165843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30870"/>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165843</xdr:rowOff>
    </xdr:from>
    <xdr:to>
      <xdr:col>45</xdr:col>
      <xdr:colOff>177800</xdr:colOff>
      <xdr:row>96</xdr:row>
      <xdr:rowOff>81197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53593"/>
          <a:ext cx="889000" cy="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81197</xdr:rowOff>
    </xdr:from>
    <xdr:to>
      <xdr:col>41</xdr:col>
      <xdr:colOff>50800</xdr:colOff>
      <xdr:row>96</xdr:row>
      <xdr:rowOff>127561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0397"/>
          <a:ext cx="889000" cy="4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123304</xdr:rowOff>
    </xdr:from>
    <xdr:to>
      <xdr:col>55</xdr:col>
      <xdr:colOff>50800</xdr:colOff>
      <xdr:row>96</xdr:row>
      <xdr:rowOff>53454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101731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8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92320</xdr:rowOff>
    </xdr:from>
    <xdr:to>
      <xdr:col>50</xdr:col>
      <xdr:colOff>165100</xdr:colOff>
      <xdr:row>96</xdr:row>
      <xdr:rowOff>22470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13597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7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115043</xdr:rowOff>
    </xdr:from>
    <xdr:to>
      <xdr:col>46</xdr:col>
      <xdr:colOff>38100</xdr:colOff>
      <xdr:row>96</xdr:row>
      <xdr:rowOff>45193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36320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9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30397</xdr:rowOff>
    </xdr:from>
    <xdr:to>
      <xdr:col>41</xdr:col>
      <xdr:colOff>101600</xdr:colOff>
      <xdr:row>96</xdr:row>
      <xdr:rowOff>131997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123124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8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76761</xdr:rowOff>
    </xdr:from>
    <xdr:to>
      <xdr:col>36</xdr:col>
      <xdr:colOff>165100</xdr:colOff>
      <xdr:row>97</xdr:row>
      <xdr:rowOff>6911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169488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2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131653</xdr:rowOff>
    </xdr:from>
    <xdr:to>
      <xdr:col>85</xdr:col>
      <xdr:colOff>127000</xdr:colOff>
      <xdr:row>37</xdr:row>
      <xdr:rowOff>149194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5303"/>
          <a:ext cx="8382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149194</xdr:rowOff>
    </xdr:from>
    <xdr:to>
      <xdr:col>81</xdr:col>
      <xdr:colOff>50800</xdr:colOff>
      <xdr:row>38</xdr:row>
      <xdr:rowOff>10221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2844"/>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6418</xdr:rowOff>
    </xdr:from>
    <xdr:to>
      <xdr:col>76</xdr:col>
      <xdr:colOff>114300</xdr:colOff>
      <xdr:row>38</xdr:row>
      <xdr:rowOff>10221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21518"/>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4643</xdr:rowOff>
    </xdr:from>
    <xdr:to>
      <xdr:col>71</xdr:col>
      <xdr:colOff>177800</xdr:colOff>
      <xdr:row>38</xdr:row>
      <xdr:rowOff>6418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19743"/>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80853</xdr:rowOff>
    </xdr:from>
    <xdr:to>
      <xdr:col>85</xdr:col>
      <xdr:colOff>177800</xdr:colOff>
      <xdr:row>38</xdr:row>
      <xdr:rowOff>11003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167230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98394</xdr:rowOff>
    </xdr:from>
    <xdr:to>
      <xdr:col>81</xdr:col>
      <xdr:colOff>101600</xdr:colOff>
      <xdr:row>38</xdr:row>
      <xdr:rowOff>28544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19672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130871</xdr:rowOff>
    </xdr:from>
    <xdr:to>
      <xdr:col>76</xdr:col>
      <xdr:colOff>165100</xdr:colOff>
      <xdr:row>38</xdr:row>
      <xdr:rowOff>61021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52148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6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127069</xdr:rowOff>
    </xdr:from>
    <xdr:to>
      <xdr:col>72</xdr:col>
      <xdr:colOff>38100</xdr:colOff>
      <xdr:row>38</xdr:row>
      <xdr:rowOff>57218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07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125293</xdr:rowOff>
    </xdr:from>
    <xdr:to>
      <xdr:col>67</xdr:col>
      <xdr:colOff>101600</xdr:colOff>
      <xdr:row>38</xdr:row>
      <xdr:rowOff>55443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6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46570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123451</xdr:rowOff>
    </xdr:from>
    <xdr:to>
      <xdr:col>85</xdr:col>
      <xdr:colOff>127000</xdr:colOff>
      <xdr:row>55</xdr:row>
      <xdr:rowOff>13499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381751"/>
          <a:ext cx="838200" cy="6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13499</xdr:rowOff>
    </xdr:from>
    <xdr:to>
      <xdr:col>81</xdr:col>
      <xdr:colOff>50800</xdr:colOff>
      <xdr:row>55</xdr:row>
      <xdr:rowOff>131680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43249"/>
          <a:ext cx="889000" cy="11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100088</xdr:rowOff>
    </xdr:from>
    <xdr:to>
      <xdr:col>76</xdr:col>
      <xdr:colOff>114300</xdr:colOff>
      <xdr:row>55</xdr:row>
      <xdr:rowOff>131680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29838"/>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100088</xdr:rowOff>
    </xdr:from>
    <xdr:to>
      <xdr:col>71</xdr:col>
      <xdr:colOff>177800</xdr:colOff>
      <xdr:row>56</xdr:row>
      <xdr:rowOff>102854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29838"/>
          <a:ext cx="889000" cy="17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72651</xdr:rowOff>
    </xdr:from>
    <xdr:to>
      <xdr:col>85</xdr:col>
      <xdr:colOff>177800</xdr:colOff>
      <xdr:row>55</xdr:row>
      <xdr:rowOff>2801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95528</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18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134149</xdr:rowOff>
    </xdr:from>
    <xdr:to>
      <xdr:col>81</xdr:col>
      <xdr:colOff>101600</xdr:colOff>
      <xdr:row>55</xdr:row>
      <xdr:rowOff>64299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80826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80880</xdr:rowOff>
    </xdr:from>
    <xdr:to>
      <xdr:col>76</xdr:col>
      <xdr:colOff>165100</xdr:colOff>
      <xdr:row>56</xdr:row>
      <xdr:rowOff>11030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2157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0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49288</xdr:rowOff>
    </xdr:from>
    <xdr:to>
      <xdr:col>72</xdr:col>
      <xdr:colOff>38100</xdr:colOff>
      <xdr:row>55</xdr:row>
      <xdr:rowOff>150888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167415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52054</xdr:rowOff>
    </xdr:from>
    <xdr:to>
      <xdr:col>67</xdr:col>
      <xdr:colOff>101600</xdr:colOff>
      <xdr:row>56</xdr:row>
      <xdr:rowOff>153654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144781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139743</xdr:rowOff>
    </xdr:from>
    <xdr:to>
      <xdr:col>85</xdr:col>
      <xdr:colOff>127000</xdr:colOff>
      <xdr:row>79</xdr:row>
      <xdr:rowOff>83289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43"/>
          <a:ext cx="838200" cy="1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139743</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2843"/>
          <a:ext cx="889000" cy="1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20774</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65324"/>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125244</xdr:rowOff>
    </xdr:from>
    <xdr:to>
      <xdr:col>71</xdr:col>
      <xdr:colOff>177800</xdr:colOff>
      <xdr:row>79</xdr:row>
      <xdr:rowOff>20774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8344"/>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32489</xdr:rowOff>
    </xdr:from>
    <xdr:to>
      <xdr:col>85</xdr:col>
      <xdr:colOff>177800</xdr:colOff>
      <xdr:row>79</xdr:row>
      <xdr:rowOff>134089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118866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88943</xdr:rowOff>
    </xdr:from>
    <xdr:to>
      <xdr:col>81</xdr:col>
      <xdr:colOff>101600</xdr:colOff>
      <xdr:row>79</xdr:row>
      <xdr:rowOff>19093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10220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141424</xdr:rowOff>
    </xdr:from>
    <xdr:to>
      <xdr:col>72</xdr:col>
      <xdr:colOff>38100</xdr:colOff>
      <xdr:row>79</xdr:row>
      <xdr:rowOff>71574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62701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0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74444</xdr:rowOff>
    </xdr:from>
    <xdr:to>
      <xdr:col>67</xdr:col>
      <xdr:colOff>101600</xdr:colOff>
      <xdr:row>79</xdr:row>
      <xdr:rowOff>4594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167171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72089</xdr:rowOff>
    </xdr:from>
    <xdr:to>
      <xdr:col>85</xdr:col>
      <xdr:colOff>127000</xdr:colOff>
      <xdr:row>96</xdr:row>
      <xdr:rowOff>81595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31289"/>
          <a:ext cx="8382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77392</xdr:rowOff>
    </xdr:from>
    <xdr:to>
      <xdr:col>81</xdr:col>
      <xdr:colOff>50800</xdr:colOff>
      <xdr:row>96</xdr:row>
      <xdr:rowOff>81595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36592"/>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77392</xdr:rowOff>
    </xdr:from>
    <xdr:to>
      <xdr:col>76</xdr:col>
      <xdr:colOff>114300</xdr:colOff>
      <xdr:row>96</xdr:row>
      <xdr:rowOff>117557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6592"/>
          <a:ext cx="8890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117557</xdr:rowOff>
    </xdr:from>
    <xdr:to>
      <xdr:col>71</xdr:col>
      <xdr:colOff>177800</xdr:colOff>
      <xdr:row>96</xdr:row>
      <xdr:rowOff>132837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76757"/>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21289</xdr:rowOff>
    </xdr:from>
    <xdr:to>
      <xdr:col>85</xdr:col>
      <xdr:colOff>177800</xdr:colOff>
      <xdr:row>96</xdr:row>
      <xdr:rowOff>122889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171166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30795</xdr:rowOff>
    </xdr:from>
    <xdr:to>
      <xdr:col>81</xdr:col>
      <xdr:colOff>101600</xdr:colOff>
      <xdr:row>96</xdr:row>
      <xdr:rowOff>132395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123522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26592</xdr:rowOff>
    </xdr:from>
    <xdr:to>
      <xdr:col>76</xdr:col>
      <xdr:colOff>165100</xdr:colOff>
      <xdr:row>96</xdr:row>
      <xdr:rowOff>128192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66757</xdr:rowOff>
    </xdr:from>
    <xdr:to>
      <xdr:col>72</xdr:col>
      <xdr:colOff>38100</xdr:colOff>
      <xdr:row>96</xdr:row>
      <xdr:rowOff>168357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159484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82037</xdr:rowOff>
    </xdr:from>
    <xdr:to>
      <xdr:col>67</xdr:col>
      <xdr:colOff>101600</xdr:colOff>
      <xdr:row>97</xdr:row>
      <xdr:rowOff>12187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政策研修の増により増額となった。総務費については、減債基金積立金の増により増額となった。民生費については、防災福祉センター建設事業の完了により、減額となった。衛生費については清掃センター運営費負担金の増により、増額となった。農林水産業費については、ほぼ横ばい。商工費については、稲原駅舎改修事業の増により、増額となった。土木費については、町道上野山線改良事業の減により、減額となった。消防費については、給水車の購入により、増額となった。教育費については、統合中学校建設事業の増額により、増額となった。災害復旧費については、大きな災害がなかったため、減額となった。公債費については、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発行の過疎対策事業債の利子償還により増額となった。総務費、教育費の項目以外において、類似団体平均を下回っているが、民生費と商工費、災害復旧費、諸支出金以外は県平均を上回っており、住民一人当たりのコストが高くなっているため、これらを踏まえ、財政運営に反映させ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a:t>
          </a:r>
          <a:r>
            <a:rPr kumimoji="1" lang="en-US" altLang="ja-JP" sz="1400">
              <a:latin typeface="ＭＳ ゴシック" pitchFamily="49" charset="-128"/>
              <a:ea typeface="ＭＳ ゴシック" pitchFamily="49" charset="-128"/>
            </a:rPr>
            <a:t>2,833,693</a:t>
          </a:r>
          <a:r>
            <a:rPr kumimoji="1" lang="ja-JP" altLang="en-US" sz="1400">
              <a:latin typeface="ＭＳ ゴシック" pitchFamily="49" charset="-128"/>
              <a:ea typeface="ＭＳ ゴシック" pitchFamily="49" charset="-128"/>
            </a:rPr>
            <a:t>千円と、前年度比</a:t>
          </a:r>
          <a:r>
            <a:rPr kumimoji="1" lang="en-US" altLang="ja-JP" sz="1400">
              <a:latin typeface="ＭＳ ゴシック" pitchFamily="49" charset="-128"/>
              <a:ea typeface="ＭＳ ゴシック" pitchFamily="49" charset="-128"/>
            </a:rPr>
            <a:t>102,583</a:t>
          </a:r>
          <a:r>
            <a:rPr kumimoji="1" lang="ja-JP" altLang="en-US" sz="1400">
              <a:latin typeface="ＭＳ ゴシック" pitchFamily="49" charset="-128"/>
              <a:ea typeface="ＭＳ ゴシック" pitchFamily="49" charset="-128"/>
            </a:rPr>
            <a:t>千円の増額となり、標準財政規模比で前年度比</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77.02%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また、実質収支は、</a:t>
          </a:r>
          <a:r>
            <a:rPr kumimoji="1" lang="en-US" altLang="ja-JP" sz="1400">
              <a:latin typeface="ＭＳ ゴシック" pitchFamily="49" charset="-128"/>
              <a:ea typeface="ＭＳ ゴシック" pitchFamily="49" charset="-128"/>
            </a:rPr>
            <a:t>170,774</a:t>
          </a:r>
          <a:r>
            <a:rPr kumimoji="1" lang="ja-JP" altLang="en-US" sz="1400">
              <a:latin typeface="ＭＳ ゴシック" pitchFamily="49" charset="-128"/>
              <a:ea typeface="ＭＳ ゴシック" pitchFamily="49" charset="-128"/>
            </a:rPr>
            <a:t>千円で、前年度比</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4.78%</a:t>
          </a:r>
          <a:r>
            <a:rPr kumimoji="1" lang="ja-JP" altLang="en-US" sz="1400">
              <a:latin typeface="ＭＳ ゴシック" pitchFamily="49" charset="-128"/>
              <a:ea typeface="ＭＳ ゴシック" pitchFamily="49" charset="-128"/>
            </a:rPr>
            <a:t>となっているが、健全な収支状況であると言える。</a:t>
          </a:r>
        </a:p>
        <a:p>
          <a:r>
            <a:rPr kumimoji="1" lang="ja-JP" altLang="en-US" sz="1400">
              <a:latin typeface="ＭＳ ゴシック" pitchFamily="49" charset="-128"/>
              <a:ea typeface="ＭＳ ゴシック" pitchFamily="49" charset="-128"/>
            </a:rPr>
            <a:t>　単年度収支額については、△</a:t>
          </a:r>
          <a:r>
            <a:rPr kumimoji="1" lang="en-US" altLang="ja-JP" sz="1400">
              <a:latin typeface="ＭＳ ゴシック" pitchFamily="49" charset="-128"/>
              <a:ea typeface="ＭＳ ゴシック" pitchFamily="49" charset="-128"/>
            </a:rPr>
            <a:t>6,527</a:t>
          </a:r>
          <a:r>
            <a:rPr kumimoji="1" lang="ja-JP" altLang="en-US" sz="1400">
              <a:latin typeface="ＭＳ ゴシック" pitchFamily="49" charset="-128"/>
              <a:ea typeface="ＭＳ ゴシック" pitchFamily="49" charset="-128"/>
            </a:rPr>
            <a:t>千円で、財政調整基金を加味した実質単年度収支は</a:t>
          </a:r>
          <a:r>
            <a:rPr kumimoji="1" lang="en-US" altLang="ja-JP" sz="1400">
              <a:latin typeface="ＭＳ ゴシック" pitchFamily="49" charset="-128"/>
              <a:ea typeface="ＭＳ ゴシック" pitchFamily="49" charset="-128"/>
            </a:rPr>
            <a:t>96,056</a:t>
          </a:r>
          <a:r>
            <a:rPr kumimoji="1" lang="ja-JP" altLang="en-US" sz="1400">
              <a:latin typeface="ＭＳ ゴシック" pitchFamily="49" charset="-128"/>
              <a:ea typeface="ＭＳ ゴシック" pitchFamily="49" charset="-128"/>
            </a:rPr>
            <a:t>千円となり、</a:t>
          </a:r>
          <a:r>
            <a:rPr kumimoji="1" lang="en-US" altLang="ja-JP" sz="1400">
              <a:latin typeface="ＭＳ ゴシック" pitchFamily="49" charset="-128"/>
              <a:ea typeface="ＭＳ ゴシック" pitchFamily="49" charset="-128"/>
            </a:rPr>
            <a:t>2.64%</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和歌山県印南町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すべての会計において黒字決算となった。赤字でないものの、国民健康保険事業特別会計、農業集落排水事業会計については依然として厳しい運営が続いている。</a:t>
          </a:r>
        </a:p>
        <a:p>
          <a:r>
            <a:rPr kumimoji="1" lang="ja-JP" altLang="en-US" sz="1400">
              <a:latin typeface="ＭＳ ゴシック" pitchFamily="49" charset="-128"/>
              <a:ea typeface="ＭＳ ゴシック" pitchFamily="49" charset="-128"/>
            </a:rPr>
            <a:t>　全ての会計において、今後も徴収率の向上等による経常収入の確保及び経常経費の削減等を行い、独立採算の原則を念頭に置き、適正な財政運営に努める。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7914068</v>
      </c>
      <c r="BO4" s="436"/>
      <c r="BP4" s="436"/>
      <c r="BQ4" s="436"/>
      <c r="BR4" s="436"/>
      <c r="BS4" s="436"/>
      <c r="BT4" s="436"/>
      <c r="BU4" s="437"/>
      <c r="BV4" s="435">
        <v>7867726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5.0999999999999996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7689706</v>
      </c>
      <c r="BO5" s="407"/>
      <c r="BP5" s="407"/>
      <c r="BQ5" s="407"/>
      <c r="BR5" s="407"/>
      <c r="BS5" s="407"/>
      <c r="BT5" s="407"/>
      <c r="BU5" s="408"/>
      <c r="BV5" s="406">
        <v>7629714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77.7</v>
      </c>
      <c r="CU5" s="404"/>
      <c r="CV5" s="404"/>
      <c r="CW5" s="404"/>
      <c r="CX5" s="404"/>
      <c r="CY5" s="404"/>
      <c r="CZ5" s="404"/>
      <c r="DA5" s="405"/>
      <c r="DB5" s="403">
        <v>78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224362</v>
      </c>
      <c r="BO6" s="407"/>
      <c r="BP6" s="407"/>
      <c r="BQ6" s="407"/>
      <c r="BR6" s="407"/>
      <c r="BS6" s="407"/>
      <c r="BT6" s="407"/>
      <c r="BU6" s="408"/>
      <c r="BV6" s="406">
        <v>238012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77.8</v>
      </c>
      <c r="CU6" s="550"/>
      <c r="CV6" s="550"/>
      <c r="CW6" s="550"/>
      <c r="CX6" s="550"/>
      <c r="CY6" s="550"/>
      <c r="CZ6" s="550"/>
      <c r="DA6" s="551"/>
      <c r="DB6" s="549">
        <v>78.400000000000006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48425</v>
      </c>
      <c r="BO7" s="407"/>
      <c r="BP7" s="407"/>
      <c r="BQ7" s="407"/>
      <c r="BR7" s="407"/>
      <c r="BS7" s="407"/>
      <c r="BT7" s="407"/>
      <c r="BU7" s="408"/>
      <c r="BV7" s="406">
        <v>56550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3679158</v>
      </c>
      <c r="CU7" s="407"/>
      <c r="CV7" s="407"/>
      <c r="CW7" s="407"/>
      <c r="CX7" s="407"/>
      <c r="CY7" s="407"/>
      <c r="CZ7" s="407"/>
      <c r="DA7" s="408"/>
      <c r="DB7" s="406">
        <v>3579425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175937</v>
      </c>
      <c r="BO8" s="407"/>
      <c r="BP8" s="407"/>
      <c r="BQ8" s="407"/>
      <c r="BR8" s="407"/>
      <c r="BS8" s="407"/>
      <c r="BT8" s="407"/>
      <c r="BU8" s="408"/>
      <c r="BV8" s="406">
        <v>181462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0.33</v>
      </c>
      <c r="CU8" s="510"/>
      <c r="CV8" s="510"/>
      <c r="CW8" s="510"/>
      <c r="CX8" s="510"/>
      <c r="CY8" s="510"/>
      <c r="CZ8" s="510"/>
      <c r="DA8" s="511"/>
      <c r="DB8" s="509">
        <v>0.32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7720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-5525</v>
      </c>
      <c r="BO9" s="407"/>
      <c r="BP9" s="407"/>
      <c r="BQ9" s="407"/>
      <c r="BR9" s="407"/>
      <c r="BS9" s="407"/>
      <c r="BT9" s="407"/>
      <c r="BU9" s="408"/>
      <c r="BV9" s="406">
        <v>-1713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15.4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8068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102583</v>
      </c>
      <c r="BO10" s="407"/>
      <c r="BP10" s="407"/>
      <c r="BQ10" s="407"/>
      <c r="BR10" s="407"/>
      <c r="BS10" s="407"/>
      <c r="BT10" s="407"/>
      <c r="BU10" s="408"/>
      <c r="BV10" s="406">
        <v>99777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7636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7536</v>
      </c>
      <c r="S13" s="494"/>
      <c r="T13" s="494"/>
      <c r="U13" s="494"/>
      <c r="V13" s="495"/>
      <c r="W13" s="496" t="s">
        <v>131</v>
      </c>
      <c r="X13" s="392"/>
      <c r="Y13" s="392"/>
      <c r="Z13" s="392"/>
      <c r="AA13" s="392"/>
      <c r="AB13" s="393"/>
      <c r="AC13" s="359">
        <v>1210</v>
      </c>
      <c r="AD13" s="360"/>
      <c r="AE13" s="360"/>
      <c r="AF13" s="360"/>
      <c r="AG13" s="361"/>
      <c r="AH13" s="359">
        <v>1339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97058</v>
      </c>
      <c r="BO13" s="407"/>
      <c r="BP13" s="407"/>
      <c r="BQ13" s="407"/>
      <c r="BR13" s="407"/>
      <c r="BS13" s="407"/>
      <c r="BT13" s="407"/>
      <c r="BU13" s="408"/>
      <c r="BV13" s="406">
        <v>98064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7.5</v>
      </c>
      <c r="CU13" s="404"/>
      <c r="CV13" s="404"/>
      <c r="CW13" s="404"/>
      <c r="CX13" s="404"/>
      <c r="CY13" s="404"/>
      <c r="CZ13" s="404"/>
      <c r="DA13" s="405"/>
      <c r="DB13" s="403">
        <v>6.5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7757</v>
      </c>
      <c r="S14" s="494"/>
      <c r="T14" s="494"/>
      <c r="U14" s="494"/>
      <c r="V14" s="495"/>
      <c r="W14" s="497"/>
      <c r="X14" s="395"/>
      <c r="Y14" s="395"/>
      <c r="Z14" s="395"/>
      <c r="AA14" s="395"/>
      <c r="AB14" s="396"/>
      <c r="AC14" s="486">
        <v>30.3</v>
      </c>
      <c r="AD14" s="487"/>
      <c r="AE14" s="487"/>
      <c r="AF14" s="487"/>
      <c r="AG14" s="488"/>
      <c r="AH14" s="486">
        <v>32.299999999999997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7670</v>
      </c>
      <c r="S15" s="494"/>
      <c r="T15" s="494"/>
      <c r="U15" s="494"/>
      <c r="V15" s="495"/>
      <c r="W15" s="496" t="s">
        <v>137</v>
      </c>
      <c r="X15" s="392"/>
      <c r="Y15" s="392"/>
      <c r="Z15" s="392"/>
      <c r="AA15" s="392"/>
      <c r="AB15" s="393"/>
      <c r="AC15" s="359">
        <v>798</v>
      </c>
      <c r="AD15" s="360"/>
      <c r="AE15" s="360"/>
      <c r="AF15" s="360"/>
      <c r="AG15" s="361"/>
      <c r="AH15" s="359">
        <v>839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1077392</v>
      </c>
      <c r="BO15" s="436"/>
      <c r="BP15" s="436"/>
      <c r="BQ15" s="436"/>
      <c r="BR15" s="436"/>
      <c r="BS15" s="436"/>
      <c r="BT15" s="436"/>
      <c r="BU15" s="437"/>
      <c r="BV15" s="435">
        <v>1110668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v>
      </c>
      <c r="AD16" s="487"/>
      <c r="AE16" s="487"/>
      <c r="AF16" s="487"/>
      <c r="AG16" s="488"/>
      <c r="AH16" s="486">
        <v>20.2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3396165</v>
      </c>
      <c r="BO16" s="407"/>
      <c r="BP16" s="407"/>
      <c r="BQ16" s="407"/>
      <c r="BR16" s="407"/>
      <c r="BS16" s="407"/>
      <c r="BT16" s="407"/>
      <c r="BU16" s="408"/>
      <c r="BV16" s="406">
        <v>3273791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1983</v>
      </c>
      <c r="AD17" s="360"/>
      <c r="AE17" s="360"/>
      <c r="AF17" s="360"/>
      <c r="AG17" s="361"/>
      <c r="AH17" s="359">
        <v>1969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1351612</v>
      </c>
      <c r="BO17" s="407"/>
      <c r="BP17" s="407"/>
      <c r="BQ17" s="407"/>
      <c r="BR17" s="407"/>
      <c r="BS17" s="407"/>
      <c r="BT17" s="407"/>
      <c r="BU17" s="408"/>
      <c r="BV17" s="406">
        <v>1398430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113.62</v>
      </c>
      <c r="M18" s="459"/>
      <c r="N18" s="459"/>
      <c r="O18" s="459"/>
      <c r="P18" s="459"/>
      <c r="Q18" s="459"/>
      <c r="R18" s="460"/>
      <c r="S18" s="460"/>
      <c r="T18" s="460"/>
      <c r="U18" s="460"/>
      <c r="V18" s="461"/>
      <c r="W18" s="477"/>
      <c r="X18" s="478"/>
      <c r="Y18" s="478"/>
      <c r="Z18" s="478"/>
      <c r="AA18" s="478"/>
      <c r="AB18" s="502"/>
      <c r="AC18" s="376">
        <v>49.7</v>
      </c>
      <c r="AD18" s="377"/>
      <c r="AE18" s="377"/>
      <c r="AF18" s="377"/>
      <c r="AG18" s="462"/>
      <c r="AH18" s="376">
        <v>47.5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2883763</v>
      </c>
      <c r="BO18" s="407"/>
      <c r="BP18" s="407"/>
      <c r="BQ18" s="407"/>
      <c r="BR18" s="407"/>
      <c r="BS18" s="407"/>
      <c r="BT18" s="407"/>
      <c r="BU18" s="408"/>
      <c r="BV18" s="406">
        <v>2783460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4361605</v>
      </c>
      <c r="BO19" s="407"/>
      <c r="BP19" s="407"/>
      <c r="BQ19" s="407"/>
      <c r="BR19" s="407"/>
      <c r="BS19" s="407"/>
      <c r="BT19" s="407"/>
      <c r="BU19" s="408"/>
      <c r="BV19" s="406">
        <v>4302827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2993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8524901</v>
      </c>
      <c r="BO22" s="436"/>
      <c r="BP22" s="436"/>
      <c r="BQ22" s="436"/>
      <c r="BR22" s="436"/>
      <c r="BS22" s="436"/>
      <c r="BT22" s="436"/>
      <c r="BU22" s="437"/>
      <c r="BV22" s="435">
        <v>8194975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7871740</v>
      </c>
      <c r="BO23" s="407"/>
      <c r="BP23" s="407"/>
      <c r="BQ23" s="407"/>
      <c r="BR23" s="407"/>
      <c r="BS23" s="407"/>
      <c r="BT23" s="407"/>
      <c r="BU23" s="408"/>
      <c r="BV23" s="406">
        <v>7454627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7200</v>
      </c>
      <c r="R24" s="360"/>
      <c r="S24" s="360"/>
      <c r="T24" s="360"/>
      <c r="U24" s="360"/>
      <c r="V24" s="361"/>
      <c r="W24" s="449"/>
      <c r="X24" s="386"/>
      <c r="Y24" s="387"/>
      <c r="Z24" s="362" t="s">
        <v>162</v>
      </c>
      <c r="AA24" s="363"/>
      <c r="AB24" s="363"/>
      <c r="AC24" s="363"/>
      <c r="AD24" s="363"/>
      <c r="AE24" s="363"/>
      <c r="AF24" s="363"/>
      <c r="AG24" s="364"/>
      <c r="AH24" s="359">
        <v>81</v>
      </c>
      <c r="AI24" s="360"/>
      <c r="AJ24" s="360"/>
      <c r="AK24" s="360"/>
      <c r="AL24" s="361"/>
      <c r="AM24" s="359">
        <v>215784</v>
      </c>
      <c r="AN24" s="360"/>
      <c r="AO24" s="360"/>
      <c r="AP24" s="360"/>
      <c r="AQ24" s="360"/>
      <c r="AR24" s="361"/>
      <c r="AS24" s="359">
        <v>2664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7232958</v>
      </c>
      <c r="BO24" s="407"/>
      <c r="BP24" s="407"/>
      <c r="BQ24" s="407"/>
      <c r="BR24" s="407"/>
      <c r="BS24" s="407"/>
      <c r="BT24" s="407"/>
      <c r="BU24" s="408"/>
      <c r="BV24" s="406">
        <v>6746520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465131</v>
      </c>
      <c r="BO25" s="436"/>
      <c r="BP25" s="436"/>
      <c r="BQ25" s="436"/>
      <c r="BR25" s="436"/>
      <c r="BS25" s="436"/>
      <c r="BT25" s="436"/>
      <c r="BU25" s="437"/>
      <c r="BV25" s="435">
        <v>6655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2833693</v>
      </c>
      <c r="BO28" s="436"/>
      <c r="BP28" s="436"/>
      <c r="BQ28" s="436"/>
      <c r="BR28" s="436"/>
      <c r="BS28" s="436"/>
      <c r="BT28" s="436"/>
      <c r="BU28" s="437"/>
      <c r="BV28" s="435">
        <v>2731110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2300</v>
      </c>
      <c r="R29" s="360"/>
      <c r="S29" s="360"/>
      <c r="T29" s="360"/>
      <c r="U29" s="360"/>
      <c r="V29" s="361"/>
      <c r="W29" s="450"/>
      <c r="X29" s="451"/>
      <c r="Y29" s="452"/>
      <c r="Z29" s="362" t="s">
        <v>178</v>
      </c>
      <c r="AA29" s="363"/>
      <c r="AB29" s="363"/>
      <c r="AC29" s="363"/>
      <c r="AD29" s="363"/>
      <c r="AE29" s="363"/>
      <c r="AF29" s="363"/>
      <c r="AG29" s="364"/>
      <c r="AH29" s="359">
        <v>82</v>
      </c>
      <c r="AI29" s="360"/>
      <c r="AJ29" s="360"/>
      <c r="AK29" s="360"/>
      <c r="AL29" s="361"/>
      <c r="AM29" s="359">
        <v>219232</v>
      </c>
      <c r="AN29" s="360"/>
      <c r="AO29" s="360"/>
      <c r="AP29" s="360"/>
      <c r="AQ29" s="360"/>
      <c r="AR29" s="361"/>
      <c r="AS29" s="359">
        <v>2674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683106</v>
      </c>
      <c r="BO29" s="407"/>
      <c r="BP29" s="407"/>
      <c r="BQ29" s="407"/>
      <c r="BR29" s="407"/>
      <c r="BS29" s="407"/>
      <c r="BT29" s="407"/>
      <c r="BU29" s="408"/>
      <c r="BV29" s="406">
        <v>143031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6625092</v>
      </c>
      <c r="BO30" s="441"/>
      <c r="BP30" s="441"/>
      <c r="BQ30" s="441"/>
      <c r="BR30" s="441"/>
      <c r="BS30" s="441"/>
      <c r="BT30" s="441"/>
      <c r="BU30" s="442"/>
      <c r="BV30" s="440">
        <v>6615455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印南町水道事業会計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御坊広域行政事務組合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同和対策新築家屋貸付金特別会計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印南町農業集落排水事業会計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日高広域消防事務組合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滝ノ岡専用水道事業特別会計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御坊市外五ケ町病院経営事務組合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和歌山県後期高齢者医療広域連合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和歌山県後期高齢者医療広域連合（特別会計）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和歌山地方税回収機構</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御坊日高老人福祉施設事務組合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御坊日高老人福祉施設事務組合（公営企業会計）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和歌山県市町村総合事務組合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wx4TwTgNbVh7WOc885KI7saNs46MLsjytfjAi5R4Wl377RGbKTDbkNOpdCYBfgUjSgfL4+SNUfxO74E4AZyFUA==" saltValue="a0mkzjdzZTJ9YOf2Q4Je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5.9</v>
      </c>
      <c r="G34" s="33">
        <v>5.66</v>
      </c>
      <c r="H34" s="33">
        <v>5.3</v>
      </c>
      <c r="I34" s="33">
        <v>5.37</v>
      </c>
      <c r="J34" s="34">
        <v>5.38</v>
      </c>
      <c r="K34" s="22"/>
      <c r="L34" s="22"/>
      <c r="M34" s="22"/>
      <c r="N34" s="22"/>
      <c r="O34" s="22"/>
      <c r="P34" s="22"/>
    </row>
    <row r="35" spans="1:16" ht="39" customHeight="1" x14ac:dyDescent="0.2">
      <c r="A35" s="22"/>
      <c r="B35" s="35"/>
      <c r="C35" s="1132" t="s">
        <v>534</v>
      </c>
      <c r="D35" s="1132"/>
      <c r="E35" s="1133"/>
      <c r="F35" s="36">
        <v>5.21</v>
      </c>
      <c r="G35" s="37">
        <v>5.39</v>
      </c>
      <c r="H35" s="37">
        <v>4.99</v>
      </c>
      <c r="I35" s="37">
        <v>4.95</v>
      </c>
      <c r="J35" s="38">
        <v>4.6399999999999997</v>
      </c>
      <c r="K35" s="22"/>
      <c r="L35" s="22"/>
      <c r="M35" s="22"/>
      <c r="N35" s="22"/>
      <c r="O35" s="22"/>
      <c r="P35" s="22"/>
    </row>
    <row r="36" spans="1:16" ht="39" customHeight="1" x14ac:dyDescent="0.2">
      <c r="A36" s="22"/>
      <c r="B36" s="35"/>
      <c r="C36" s="1132" t="s">
        <v>535</v>
      </c>
      <c r="D36" s="1132"/>
      <c r="E36" s="1133"/>
      <c r="F36" s="36" t="s">
        <v>488</v>
      </c>
      <c r="G36" s="37" t="s">
        <v>488</v>
      </c>
      <c r="H36" s="37" t="s">
        <v>488</v>
      </c>
      <c r="I36" s="37" t="s">
        <v>488</v>
      </c>
      <c r="J36" s="38">
        <v>3.57</v>
      </c>
      <c r="K36" s="22"/>
      <c r="L36" s="22"/>
      <c r="M36" s="22"/>
      <c r="N36" s="22"/>
      <c r="O36" s="22"/>
      <c r="P36" s="22"/>
    </row>
    <row r="37" spans="1:16" ht="39" customHeight="1" x14ac:dyDescent="0.2">
      <c r="A37" s="22"/>
      <c r="B37" s="35"/>
      <c r="C37" s="1132" t="s">
        <v>536</v>
      </c>
      <c r="D37" s="1132"/>
      <c r="E37" s="1133"/>
      <c r="F37" s="36">
        <v>1.64</v>
      </c>
      <c r="G37" s="37">
        <v>2.59</v>
      </c>
      <c r="H37" s="37">
        <v>3.67</v>
      </c>
      <c r="I37" s="37">
        <v>3.39</v>
      </c>
      <c r="J37" s="38">
        <v>3.01</v>
      </c>
      <c r="K37" s="22"/>
      <c r="L37" s="22"/>
      <c r="M37" s="22"/>
      <c r="N37" s="22"/>
      <c r="O37" s="22"/>
      <c r="P37" s="22"/>
    </row>
    <row r="38" spans="1:16" ht="39" customHeight="1" x14ac:dyDescent="0.2">
      <c r="A38" s="22"/>
      <c r="B38" s="35"/>
      <c r="C38" s="1132" t="s">
        <v>537</v>
      </c>
      <c r="D38" s="1132"/>
      <c r="E38" s="1133"/>
      <c r="F38" s="36">
        <v>0.28000000000000003</v>
      </c>
      <c r="G38" s="37" t="s">
        <v>538</v>
      </c>
      <c r="H38" s="37">
        <v>0.09</v>
      </c>
      <c r="I38" s="37">
        <v>0.33</v>
      </c>
      <c r="J38" s="38">
        <v>0.3</v>
      </c>
      <c r="K38" s="22"/>
      <c r="L38" s="22"/>
      <c r="M38" s="22"/>
      <c r="N38" s="22"/>
      <c r="O38" s="22"/>
      <c r="P38" s="22"/>
    </row>
    <row r="39" spans="1:16" ht="39" customHeight="1" x14ac:dyDescent="0.2">
      <c r="A39" s="22"/>
      <c r="B39" s="35"/>
      <c r="C39" s="1132" t="s">
        <v>539</v>
      </c>
      <c r="D39" s="1132"/>
      <c r="E39" s="1133"/>
      <c r="F39" s="36">
        <v>0.08</v>
      </c>
      <c r="G39" s="37">
        <v>0.17</v>
      </c>
      <c r="H39" s="37">
        <v>0.12</v>
      </c>
      <c r="I39" s="37">
        <v>0.12</v>
      </c>
      <c r="J39" s="38">
        <v>0.1</v>
      </c>
      <c r="K39" s="22"/>
      <c r="L39" s="22"/>
      <c r="M39" s="22"/>
      <c r="N39" s="22"/>
      <c r="O39" s="22"/>
      <c r="P39" s="22"/>
    </row>
    <row r="40" spans="1:16" ht="39" customHeight="1" x14ac:dyDescent="0.2">
      <c r="A40" s="22"/>
      <c r="B40" s="35"/>
      <c r="C40" s="1132" t="s">
        <v>540</v>
      </c>
      <c r="D40" s="1132"/>
      <c r="E40" s="1133"/>
      <c r="F40" s="36">
        <v>0.13</v>
      </c>
      <c r="G40" s="37">
        <v>0.12</v>
      </c>
      <c r="H40" s="37">
        <v>0.04</v>
      </c>
      <c r="I40" s="37">
        <v>0.08</v>
      </c>
      <c r="J40" s="38">
        <v>0.09</v>
      </c>
      <c r="K40" s="22"/>
      <c r="L40" s="22"/>
      <c r="M40" s="22"/>
      <c r="N40" s="22"/>
      <c r="O40" s="22"/>
      <c r="P40" s="22"/>
    </row>
    <row r="41" spans="1:16" ht="39" customHeight="1" x14ac:dyDescent="0.2">
      <c r="A41" s="22"/>
      <c r="B41" s="35"/>
      <c r="C41" s="1132" t="s">
        <v>541</v>
      </c>
      <c r="D41" s="1132"/>
      <c r="E41" s="1133"/>
      <c r="F41" s="36">
        <v>0</v>
      </c>
      <c r="G41" s="37">
        <v>0.01</v>
      </c>
      <c r="H41" s="37">
        <v>0.02</v>
      </c>
      <c r="I41" s="37">
        <v>0.03</v>
      </c>
      <c r="J41" s="38">
        <v>0.04</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0.14000000000000001</v>
      </c>
      <c r="G43" s="42">
        <v>7.0000000000000007E-2</v>
      </c>
      <c r="H43" s="42">
        <v>0.17</v>
      </c>
      <c r="I43" s="42">
        <v>0.38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LiyDADKTGZ5O3liAjld9Tn3eWSbmrJvWI77O655r7KC5YpueXwJwaeOipOGoOBGu3zVr5msuTnWJlFrSsCLSA==" saltValue="Hvhtlq4SPPljQDbIDmcS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621</v>
      </c>
      <c r="L45" s="58">
        <v>639</v>
      </c>
      <c r="M45" s="58">
        <v>701</v>
      </c>
      <c r="N45" s="58">
        <v>680</v>
      </c>
      <c r="O45" s="59">
        <v>686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117</v>
      </c>
      <c r="L48" s="62">
        <v>117</v>
      </c>
      <c r="M48" s="62">
        <v>116</v>
      </c>
      <c r="N48" s="62">
        <v>102</v>
      </c>
      <c r="O48" s="63">
        <v>103</v>
      </c>
      <c r="P48" s="46"/>
      <c r="Q48" s="46"/>
      <c r="R48" s="46"/>
      <c r="S48" s="46"/>
      <c r="T48" s="46"/>
      <c r="U48" s="46"/>
    </row>
    <row r="49" spans="1:21" ht="30.75" customHeight="1" x14ac:dyDescent="0.2">
      <c r="A49" s="46"/>
      <c r="B49" s="1163"/>
      <c r="C49" s="1164"/>
      <c r="D49" s="60"/>
      <c r="E49" s="1140" t="s">
        <v>14</v>
      </c>
      <c r="F49" s="1140"/>
      <c r="G49" s="1140"/>
      <c r="H49" s="1140"/>
      <c r="I49" s="1140"/>
      <c r="J49" s="1141"/>
      <c r="K49" s="61">
        <v>55</v>
      </c>
      <c r="L49" s="62">
        <v>39</v>
      </c>
      <c r="M49" s="62">
        <v>44</v>
      </c>
      <c r="N49" s="62">
        <v>64</v>
      </c>
      <c r="O49" s="63">
        <v>83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651</v>
      </c>
      <c r="L52" s="62">
        <v>642</v>
      </c>
      <c r="M52" s="62">
        <v>664</v>
      </c>
      <c r="N52" s="62">
        <v>609</v>
      </c>
      <c r="O52" s="63">
        <v>627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142</v>
      </c>
      <c r="L53" s="67">
        <v>153</v>
      </c>
      <c r="M53" s="67">
        <v>197</v>
      </c>
      <c r="N53" s="67">
        <v>237</v>
      </c>
      <c r="O53" s="68">
        <v>245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GsXAd9dfPHVxBCNlRgBr8HbG97BJoSKFXZy4MkBbE1bhtKzcyv/BOv5ETiMozo1VMJ+Kdg1Nx+1Kf0Hi0NQcw==" saltValue="uYm9n9x9lUW0G62HNNhp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7232</v>
      </c>
      <c r="J41" s="331">
        <v>7229</v>
      </c>
      <c r="K41" s="331">
        <v>7282</v>
      </c>
      <c r="L41" s="331">
        <v>8195</v>
      </c>
      <c r="M41" s="332">
        <v>8525</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1277</v>
      </c>
      <c r="J43" s="334">
        <v>1176</v>
      </c>
      <c r="K43" s="334">
        <v>1075</v>
      </c>
      <c r="L43" s="334">
        <v>977</v>
      </c>
      <c r="M43" s="335">
        <v>891</v>
      </c>
    </row>
    <row r="44" spans="2:13" ht="27.75" customHeight="1" x14ac:dyDescent="0.2">
      <c r="B44" s="1171"/>
      <c r="C44" s="1172"/>
      <c r="D44" s="104"/>
      <c r="E44" s="1175" t="s">
        <v>34</v>
      </c>
      <c r="F44" s="1175"/>
      <c r="G44" s="1175"/>
      <c r="H44" s="1176"/>
      <c r="I44" s="333">
        <v>565</v>
      </c>
      <c r="J44" s="334">
        <v>840</v>
      </c>
      <c r="K44" s="334">
        <v>970</v>
      </c>
      <c r="L44" s="334">
        <v>1033</v>
      </c>
      <c r="M44" s="335">
        <v>1069</v>
      </c>
    </row>
    <row r="45" spans="2:13" ht="27.75" customHeight="1" x14ac:dyDescent="0.2">
      <c r="B45" s="1171"/>
      <c r="C45" s="1172"/>
      <c r="D45" s="104"/>
      <c r="E45" s="1175" t="s">
        <v>35</v>
      </c>
      <c r="F45" s="1175"/>
      <c r="G45" s="1175"/>
      <c r="H45" s="1176"/>
      <c r="I45" s="333">
        <v>721</v>
      </c>
      <c r="J45" s="334">
        <v>481</v>
      </c>
      <c r="K45" s="334">
        <v>664</v>
      </c>
      <c r="L45" s="334">
        <v>646</v>
      </c>
      <c r="M45" s="335">
        <v>648</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7442</v>
      </c>
      <c r="J50" s="334">
        <v>8210</v>
      </c>
      <c r="K50" s="334">
        <v>8867</v>
      </c>
      <c r="L50" s="334">
        <v>9490</v>
      </c>
      <c r="M50" s="335">
        <v>10284</v>
      </c>
    </row>
    <row r="51" spans="2:13" ht="27.75" customHeight="1" x14ac:dyDescent="0.2">
      <c r="B51" s="1171"/>
      <c r="C51" s="1172"/>
      <c r="D51" s="104"/>
      <c r="E51" s="1175" t="s">
        <v>42</v>
      </c>
      <c r="F51" s="1175"/>
      <c r="G51" s="1175"/>
      <c r="H51" s="1176"/>
      <c r="I51" s="333">
        <v>498</v>
      </c>
      <c r="J51" s="334">
        <v>449</v>
      </c>
      <c r="K51" s="334">
        <v>366</v>
      </c>
      <c r="L51" s="334">
        <v>306</v>
      </c>
      <c r="M51" s="335">
        <v>279</v>
      </c>
    </row>
    <row r="52" spans="2:13" ht="27.75" customHeight="1" x14ac:dyDescent="0.2">
      <c r="B52" s="1173"/>
      <c r="C52" s="1174"/>
      <c r="D52" s="104"/>
      <c r="E52" s="1175" t="s">
        <v>43</v>
      </c>
      <c r="F52" s="1175"/>
      <c r="G52" s="1175"/>
      <c r="H52" s="1176"/>
      <c r="I52" s="333">
        <v>5878</v>
      </c>
      <c r="J52" s="334">
        <v>6023</v>
      </c>
      <c r="K52" s="334">
        <v>6366</v>
      </c>
      <c r="L52" s="334">
        <v>6722</v>
      </c>
      <c r="M52" s="335">
        <v>6792</v>
      </c>
    </row>
    <row r="53" spans="2:13" ht="27.75" customHeight="1" thickBot="1" x14ac:dyDescent="0.25">
      <c r="B53" s="1177" t="s">
        <v>19</v>
      </c>
      <c r="C53" s="1178"/>
      <c r="D53" s="108"/>
      <c r="E53" s="1179" t="s">
        <v>44</v>
      </c>
      <c r="F53" s="1179"/>
      <c r="G53" s="1179"/>
      <c r="H53" s="1180"/>
      <c r="I53" s="336">
        <v>-4022</v>
      </c>
      <c r="J53" s="337">
        <v>-4957</v>
      </c>
      <c r="K53" s="337">
        <v>-5608</v>
      </c>
      <c r="L53" s="337">
        <v>-5667</v>
      </c>
      <c r="M53" s="338">
        <v>-6223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xFGey01AxJ2t2k0WAZheEqFV6znuxiadG/h51uySNxa2f1f2V8MNmcn8+0oM3+KB0PyiARGNEQP6OlkyRakpA==" saltValue="jd2nU7FC/CEtkzcmRNn7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2631</v>
      </c>
      <c r="G55" s="339">
        <v>2731</v>
      </c>
      <c r="H55" s="340">
        <v>2834</v>
      </c>
    </row>
    <row r="56" spans="2:8" ht="52.5" customHeight="1" x14ac:dyDescent="0.2">
      <c r="B56" s="120"/>
      <c r="C56" s="1198" t="s">
        <v>47</v>
      </c>
      <c r="D56" s="1198"/>
      <c r="E56" s="1199"/>
      <c r="F56" s="341">
        <v>143</v>
      </c>
      <c r="G56" s="341">
        <v>143</v>
      </c>
      <c r="H56" s="342">
        <v>683</v>
      </c>
    </row>
    <row r="57" spans="2:8" ht="53.25" customHeight="1" x14ac:dyDescent="0.2">
      <c r="B57" s="120"/>
      <c r="C57" s="1200" t="s">
        <v>48</v>
      </c>
      <c r="D57" s="1200"/>
      <c r="E57" s="1201"/>
      <c r="F57" s="343">
        <v>6092</v>
      </c>
      <c r="G57" s="343">
        <v>6615</v>
      </c>
      <c r="H57" s="344">
        <v>6625</v>
      </c>
    </row>
    <row r="58" spans="2:8" ht="45.75" customHeight="1" x14ac:dyDescent="0.2">
      <c r="B58" s="121"/>
      <c r="C58" s="1188" t="s">
        <v>550</v>
      </c>
      <c r="D58" s="1189"/>
      <c r="E58" s="1190"/>
      <c r="F58" s="345">
        <v>2277</v>
      </c>
      <c r="G58" s="345">
        <v>2678</v>
      </c>
      <c r="H58" s="346">
        <v>2683</v>
      </c>
    </row>
    <row r="59" spans="2:8" ht="45.75" customHeight="1" x14ac:dyDescent="0.2">
      <c r="B59" s="121"/>
      <c r="C59" s="1188" t="s">
        <v>551</v>
      </c>
      <c r="D59" s="1189"/>
      <c r="E59" s="1190"/>
      <c r="F59" s="345">
        <v>1904</v>
      </c>
      <c r="G59" s="345">
        <v>1900</v>
      </c>
      <c r="H59" s="346">
        <v>1793</v>
      </c>
    </row>
    <row r="60" spans="2:8" ht="45.75" customHeight="1" x14ac:dyDescent="0.2">
      <c r="B60" s="121"/>
      <c r="C60" s="1188" t="s">
        <v>552</v>
      </c>
      <c r="D60" s="1189"/>
      <c r="E60" s="1190"/>
      <c r="F60" s="345">
        <v>748</v>
      </c>
      <c r="G60" s="345">
        <v>748</v>
      </c>
      <c r="H60" s="346">
        <v>748</v>
      </c>
    </row>
    <row r="61" spans="2:8" ht="45.75" customHeight="1" x14ac:dyDescent="0.2">
      <c r="B61" s="121"/>
      <c r="C61" s="1188" t="s">
        <v>553</v>
      </c>
      <c r="D61" s="1189"/>
      <c r="E61" s="1190"/>
      <c r="F61" s="345">
        <v>651</v>
      </c>
      <c r="G61" s="345">
        <v>615</v>
      </c>
      <c r="H61" s="346">
        <v>515</v>
      </c>
    </row>
    <row r="62" spans="2:8" ht="45.75" customHeight="1" thickBot="1" x14ac:dyDescent="0.25">
      <c r="B62" s="122"/>
      <c r="C62" s="1191" t="s">
        <v>554</v>
      </c>
      <c r="D62" s="1192"/>
      <c r="E62" s="1193"/>
      <c r="F62" s="347">
        <v>154</v>
      </c>
      <c r="G62" s="347">
        <v>286</v>
      </c>
      <c r="H62" s="348">
        <v>462</v>
      </c>
    </row>
    <row r="63" spans="2:8" ht="52.5" customHeight="1" thickBot="1" x14ac:dyDescent="0.25">
      <c r="B63" s="123"/>
      <c r="C63" s="1194" t="s">
        <v>49</v>
      </c>
      <c r="D63" s="1194"/>
      <c r="E63" s="1195"/>
      <c r="F63" s="349">
        <v>8867</v>
      </c>
      <c r="G63" s="349">
        <v>9490</v>
      </c>
      <c r="H63" s="350">
        <v>10142</v>
      </c>
    </row>
    <row r="64" spans="2:8" ht="13" x14ac:dyDescent="0.2"/>
  </sheetData>
  <sheetProtection algorithmName="SHA-512" hashValue="KAVAl4jyAyOp33YfIYaVqcmRLXzu/Iu84oLg7WGLN5eNIzfTWoQHSkSg5kjNoiRcGb+Uw8i9DpFOktp6dM3OBw==" saltValue="g0qFoyqcVIt2PZKxB++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173216</v>
      </c>
      <c r="E3" s="142"/>
      <c r="F3" s="143">
        <v>200194</v>
      </c>
      <c r="G3" s="144"/>
      <c r="H3" s="145"/>
    </row>
    <row r="4" spans="1:8" x14ac:dyDescent="0.2">
      <c r="A4" s="146"/>
      <c r="B4" s="147"/>
      <c r="C4" s="148"/>
      <c r="D4" s="149">
        <v>31897</v>
      </c>
      <c r="E4" s="150"/>
      <c r="F4" s="151">
        <v>106422</v>
      </c>
      <c r="G4" s="152"/>
      <c r="H4" s="153"/>
    </row>
    <row r="5" spans="1:8" x14ac:dyDescent="0.2">
      <c r="A5" s="134" t="s">
        <v>521</v>
      </c>
      <c r="B5" s="139"/>
      <c r="C5" s="140"/>
      <c r="D5" s="141">
        <v>158416</v>
      </c>
      <c r="E5" s="142"/>
      <c r="F5" s="143">
        <v>196914</v>
      </c>
      <c r="G5" s="144"/>
      <c r="H5" s="145"/>
    </row>
    <row r="6" spans="1:8" x14ac:dyDescent="0.2">
      <c r="A6" s="146"/>
      <c r="B6" s="147"/>
      <c r="C6" s="148"/>
      <c r="D6" s="149">
        <v>19799</v>
      </c>
      <c r="E6" s="150"/>
      <c r="F6" s="151">
        <v>98966</v>
      </c>
      <c r="G6" s="152"/>
      <c r="H6" s="153"/>
    </row>
    <row r="7" spans="1:8" x14ac:dyDescent="0.2">
      <c r="A7" s="134" t="s">
        <v>522</v>
      </c>
      <c r="B7" s="139"/>
      <c r="C7" s="140"/>
      <c r="D7" s="141">
        <v>156468</v>
      </c>
      <c r="E7" s="142"/>
      <c r="F7" s="143">
        <v>204757</v>
      </c>
      <c r="G7" s="144"/>
      <c r="H7" s="145"/>
    </row>
    <row r="8" spans="1:8" x14ac:dyDescent="0.2">
      <c r="A8" s="146"/>
      <c r="B8" s="147"/>
      <c r="C8" s="148"/>
      <c r="D8" s="149">
        <v>41145</v>
      </c>
      <c r="E8" s="150"/>
      <c r="F8" s="151">
        <v>106071</v>
      </c>
      <c r="G8" s="152"/>
      <c r="H8" s="153"/>
    </row>
    <row r="9" spans="1:8" x14ac:dyDescent="0.2">
      <c r="A9" s="134" t="s">
        <v>523</v>
      </c>
      <c r="B9" s="139"/>
      <c r="C9" s="140"/>
      <c r="D9" s="141">
        <v>263922</v>
      </c>
      <c r="E9" s="142"/>
      <c r="F9" s="143">
        <v>194971</v>
      </c>
      <c r="G9" s="144"/>
      <c r="H9" s="145"/>
    </row>
    <row r="10" spans="1:8" x14ac:dyDescent="0.2">
      <c r="A10" s="146"/>
      <c r="B10" s="147"/>
      <c r="C10" s="148"/>
      <c r="D10" s="149">
        <v>142435</v>
      </c>
      <c r="E10" s="150"/>
      <c r="F10" s="151">
        <v>105966</v>
      </c>
      <c r="G10" s="152"/>
      <c r="H10" s="153"/>
    </row>
    <row r="11" spans="1:8" x14ac:dyDescent="0.2">
      <c r="A11" s="134" t="s">
        <v>524</v>
      </c>
      <c r="B11" s="139"/>
      <c r="C11" s="140"/>
      <c r="D11" s="141">
        <v>238313</v>
      </c>
      <c r="E11" s="142"/>
      <c r="F11" s="143">
        <v>224172</v>
      </c>
      <c r="G11" s="144"/>
      <c r="H11" s="145"/>
    </row>
    <row r="12" spans="1:8" x14ac:dyDescent="0.2">
      <c r="A12" s="146"/>
      <c r="B12" s="147"/>
      <c r="C12" s="154"/>
      <c r="D12" s="149">
        <v>30262</v>
      </c>
      <c r="E12" s="150"/>
      <c r="F12" s="151">
        <v>117611</v>
      </c>
      <c r="G12" s="152"/>
      <c r="H12" s="153"/>
    </row>
    <row r="13" spans="1:8" x14ac:dyDescent="0.2">
      <c r="A13" s="134"/>
      <c r="B13" s="139"/>
      <c r="C13" s="140"/>
      <c r="D13" s="141">
        <v>198067</v>
      </c>
      <c r="E13" s="142"/>
      <c r="F13" s="143">
        <v>204202</v>
      </c>
      <c r="G13" s="155"/>
      <c r="H13" s="145"/>
    </row>
    <row r="14" spans="1:8" x14ac:dyDescent="0.2">
      <c r="A14" s="146"/>
      <c r="B14" s="147"/>
      <c r="C14" s="148"/>
      <c r="D14" s="149">
        <v>53108</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5.36</v>
      </c>
      <c r="C19" s="156">
        <f>ROUND(VALUE(SUBSTITUTE(実質収支比率等に係る経年分析!G$48,"▲","-")),2)</f>
        <v>5.53</v>
      </c>
      <c r="D19" s="156">
        <f>ROUND(VALUE(SUBSTITUTE(実質収支比率等に係る経年分析!H$48,"▲","-")),2)</f>
        <v>5.0599999999999996</v>
      </c>
      <c r="E19" s="156">
        <f>ROUND(VALUE(SUBSTITUTE(実質収支比率等に係る経年分析!I$48,"▲","-")),2)</f>
        <v>5.07</v>
      </c>
      <c r="F19" s="156">
        <f>ROUND(VALUE(SUBSTITUTE(実質収支比率等に係る経年分析!J$48,"▲","-")),2)</f>
        <v>4.78</v>
      </c>
    </row>
    <row r="20" spans="1:11" x14ac:dyDescent="0.2">
      <c r="A20" s="156" t="s">
        <v>53</v>
      </c>
      <c r="B20" s="156">
        <f>ROUND(VALUE(SUBSTITUTE(実質収支比率等に係る経年分析!F$47,"▲","-")),2)</f>
        <v>71.03</v>
      </c>
      <c r="C20" s="156">
        <f>ROUND(VALUE(SUBSTITUTE(実質収支比率等に係る経年分析!G$47,"▲","-")),2)</f>
        <v>68.59</v>
      </c>
      <c r="D20" s="156">
        <f>ROUND(VALUE(SUBSTITUTE(実質収支比率等に係る経年分析!H$47,"▲","-")),2)</f>
        <v>72.69</v>
      </c>
      <c r="E20" s="156">
        <f>ROUND(VALUE(SUBSTITUTE(実質収支比率等に係る経年分析!I$47,"▲","-")),2)</f>
        <v>76.3</v>
      </c>
      <c r="F20" s="156">
        <f>ROUND(VALUE(SUBSTITUTE(実質収支比率等に係る経年分析!J$47,"▲","-")),2)</f>
        <v>77.02</v>
      </c>
    </row>
    <row r="21" spans="1:11" x14ac:dyDescent="0.2">
      <c r="A21" s="156" t="s">
        <v>54</v>
      </c>
      <c r="B21" s="156">
        <f>IF(ISNUMBER(VALUE(SUBSTITUTE(実質収支比率等に係る経年分析!F$49,"▲","-"))),ROUND(VALUE(SUBSTITUTE(実質収支比率等に係る経年分析!F$49,"▲","-")),2),NA())</f>
        <v>-0.84</v>
      </c>
      <c r="C21" s="156">
        <f>IF(ISNUMBER(VALUE(SUBSTITUTE(実質収支比率等に係る経年分析!G$49,"▲","-"))),ROUND(VALUE(SUBSTITUTE(実質収支比率等に係る経年分析!G$49,"▲","-")),2),NA())</f>
        <v>3.28</v>
      </c>
      <c r="D21" s="156">
        <f>IF(ISNUMBER(VALUE(SUBSTITUTE(実質収支比率等に係る経年分析!H$49,"▲","-"))),ROUND(VALUE(SUBSTITUTE(実質収支比率等に係る経年分析!H$49,"▲","-")),2),NA())</f>
        <v>2.4700000000000002</v>
      </c>
      <c r="E21" s="156">
        <f>IF(ISNUMBER(VALUE(SUBSTITUTE(実質収支比率等に係る経年分析!I$49,"▲","-"))),ROUND(VALUE(SUBSTITUTE(実質収支比率等に係る経年分析!I$49,"▲","-")),2),NA())</f>
        <v>2.74</v>
      </c>
      <c r="F21" s="156">
        <f>IF(ISNUMBER(VALUE(SUBSTITUTE(実質収支比率等に係る経年分析!J$49,"▲","-"))),ROUND(VALUE(SUBSTITUTE(実質収支比率等に係る経年分析!J$49,"▲","-")),2),NA())</f>
        <v>2.64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同和対策新築家屋貸付金特別会計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滝ノ岡専用水道事業特別会計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f>IF(ROUND(VALUE(SUBSTITUTE(連結実質赤字比率に係る赤字・黒字の構成分析!G$38,"▲", "-")), 2) &lt; 0, ABS(ROUND(VALUE(SUBSTITUTE(連結実質赤字比率に係る赤字・黒字の構成分析!G$38,"▲", "-")), 2)), NA())</f>
        <v>0.02</v>
      </c>
      <c r="E32" s="157" t="e">
        <f>IF(ROUND(VALUE(SUBSTITUTE(連結実質赤字比率に係る赤字・黒字の構成分析!G$38,"▲", "-")), 2) &gt;= 0, ABS(ROUND(VALUE(SUBSTITUTE(連結実質赤字比率に係る赤字・黒字の構成分析!G$38,"▲", "-")), 2)), NA())</f>
        <v>#N/A</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3.39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3.01</v>
      </c>
    </row>
    <row r="34" spans="1:16" x14ac:dyDescent="0.2">
      <c r="A34" s="157" t="str">
        <f>IF(連結実質赤字比率に係る赤字・黒字の構成分析!C$36="",NA(),連結実質赤字比率に係る赤字・黒字の構成分析!C$36)</f>
        <v>印南町農業集落排水事業会計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4.6399999999999997</v>
      </c>
    </row>
    <row r="36" spans="1:16" x14ac:dyDescent="0.2">
      <c r="A36" s="157" t="str">
        <f>IF(連結実質赤字比率に係る赤字・黒字の構成分析!C$34="",NA(),連結実質赤字比率に係る赤字・黒字の構成分析!C$34)</f>
        <v>印南町水道事業会計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5.38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651</v>
      </c>
      <c r="E42" s="158"/>
      <c r="F42" s="158"/>
      <c r="G42" s="158">
        <f>'実質公債費比率（分子）の構造'!L$52</f>
        <v>642</v>
      </c>
      <c r="H42" s="158"/>
      <c r="I42" s="158"/>
      <c r="J42" s="158">
        <f>'実質公債費比率（分子）の構造'!M$52</f>
        <v>664</v>
      </c>
      <c r="K42" s="158"/>
      <c r="L42" s="158"/>
      <c r="M42" s="158">
        <f>'実質公債費比率（分子）の構造'!N$52</f>
        <v>609</v>
      </c>
      <c r="N42" s="158"/>
      <c r="O42" s="158"/>
      <c r="P42" s="158">
        <f>'実質公債費比率（分子）の構造'!O$52</f>
        <v>627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55</v>
      </c>
      <c r="C45" s="158"/>
      <c r="D45" s="158"/>
      <c r="E45" s="158">
        <f>'実質公債費比率（分子）の構造'!L$49</f>
        <v>39</v>
      </c>
      <c r="F45" s="158"/>
      <c r="G45" s="158"/>
      <c r="H45" s="158">
        <f>'実質公債費比率（分子）の構造'!M$49</f>
        <v>44</v>
      </c>
      <c r="I45" s="158"/>
      <c r="J45" s="158"/>
      <c r="K45" s="158">
        <f>'実質公債費比率（分子）の構造'!N$49</f>
        <v>64</v>
      </c>
      <c r="L45" s="158"/>
      <c r="M45" s="158"/>
      <c r="N45" s="158">
        <f>'実質公債費比率（分子）の構造'!O$49</f>
        <v>83</v>
      </c>
      <c r="O45" s="158"/>
      <c r="P45" s="158"/>
    </row>
    <row r="46" spans="1:16" x14ac:dyDescent="0.2">
      <c r="A46" s="158" t="s">
        <v>64</v>
      </c>
      <c r="B46" s="158">
        <f>'実質公債費比率（分子）の構造'!K$48</f>
        <v>117</v>
      </c>
      <c r="C46" s="158"/>
      <c r="D46" s="158"/>
      <c r="E46" s="158">
        <f>'実質公債費比率（分子）の構造'!L$48</f>
        <v>117</v>
      </c>
      <c r="F46" s="158"/>
      <c r="G46" s="158"/>
      <c r="H46" s="158">
        <f>'実質公債費比率（分子）の構造'!M$48</f>
        <v>116</v>
      </c>
      <c r="I46" s="158"/>
      <c r="J46" s="158"/>
      <c r="K46" s="158">
        <f>'実質公債費比率（分子）の構造'!N$48</f>
        <v>102</v>
      </c>
      <c r="L46" s="158"/>
      <c r="M46" s="158"/>
      <c r="N46" s="158">
        <f>'実質公債費比率（分子）の構造'!O$48</f>
        <v>103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621</v>
      </c>
      <c r="C49" s="158"/>
      <c r="D49" s="158"/>
      <c r="E49" s="158">
        <f>'実質公債費比率（分子）の構造'!L$45</f>
        <v>639</v>
      </c>
      <c r="F49" s="158"/>
      <c r="G49" s="158"/>
      <c r="H49" s="158">
        <f>'実質公債費比率（分子）の構造'!M$45</f>
        <v>701</v>
      </c>
      <c r="I49" s="158"/>
      <c r="J49" s="158"/>
      <c r="K49" s="158">
        <f>'実質公債費比率（分子）の構造'!N$45</f>
        <v>680</v>
      </c>
      <c r="L49" s="158"/>
      <c r="M49" s="158"/>
      <c r="N49" s="158">
        <f>'実質公債費比率（分子）の構造'!O$45</f>
        <v>686</v>
      </c>
      <c r="O49" s="158"/>
      <c r="P49" s="158"/>
    </row>
    <row r="50" spans="1:16" x14ac:dyDescent="0.2">
      <c r="A50" s="158" t="s">
        <v>67</v>
      </c>
      <c r="B50" s="158" t="e">
        <f>NA()</f>
        <v>#N/A</v>
      </c>
      <c r="C50" s="158">
        <f>IF(ISNUMBER('実質公債費比率（分子）の構造'!K$53),'実質公債費比率（分子）の構造'!K$53,NA())</f>
        <v>142</v>
      </c>
      <c r="D50" s="158" t="e">
        <f>NA()</f>
        <v>#N/A</v>
      </c>
      <c r="E50" s="158" t="e">
        <f>NA()</f>
        <v>#N/A</v>
      </c>
      <c r="F50" s="158">
        <f>IF(ISNUMBER('実質公債費比率（分子）の構造'!L$53),'実質公債費比率（分子）の構造'!L$53,NA())</f>
        <v>153</v>
      </c>
      <c r="G50" s="158" t="e">
        <f>NA()</f>
        <v>#N/A</v>
      </c>
      <c r="H50" s="158" t="e">
        <f>NA()</f>
        <v>#N/A</v>
      </c>
      <c r="I50" s="158">
        <f>IF(ISNUMBER('実質公債費比率（分子）の構造'!M$53),'実質公債費比率（分子）の構造'!M$53,NA())</f>
        <v>197</v>
      </c>
      <c r="J50" s="158" t="e">
        <f>NA()</f>
        <v>#N/A</v>
      </c>
      <c r="K50" s="158" t="e">
        <f>NA()</f>
        <v>#N/A</v>
      </c>
      <c r="L50" s="158">
        <f>IF(ISNUMBER('実質公債費比率（分子）の構造'!N$53),'実質公債費比率（分子）の構造'!N$53,NA())</f>
        <v>237</v>
      </c>
      <c r="M50" s="158" t="e">
        <f>NA()</f>
        <v>#N/A</v>
      </c>
      <c r="N50" s="158" t="e">
        <f>NA()</f>
        <v>#N/A</v>
      </c>
      <c r="O50" s="158">
        <f>IF(ISNUMBER('実質公債費比率（分子）の構造'!O$53),'実質公債費比率（分子）の構造'!O$53,NA())</f>
        <v>245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5878</v>
      </c>
      <c r="E56" s="157"/>
      <c r="F56" s="157"/>
      <c r="G56" s="157">
        <f>'将来負担比率（分子）の構造'!J$52</f>
        <v>6023</v>
      </c>
      <c r="H56" s="157"/>
      <c r="I56" s="157"/>
      <c r="J56" s="157">
        <f>'将来負担比率（分子）の構造'!K$52</f>
        <v>6366</v>
      </c>
      <c r="K56" s="157"/>
      <c r="L56" s="157"/>
      <c r="M56" s="157">
        <f>'将来負担比率（分子）の構造'!L$52</f>
        <v>6722</v>
      </c>
      <c r="N56" s="157"/>
      <c r="O56" s="157"/>
      <c r="P56" s="157">
        <f>'将来負担比率（分子）の構造'!M$52</f>
        <v>6792</v>
      </c>
    </row>
    <row r="57" spans="1:16" x14ac:dyDescent="0.2">
      <c r="A57" s="157" t="s">
        <v>42</v>
      </c>
      <c r="B57" s="157"/>
      <c r="C57" s="157"/>
      <c r="D57" s="157">
        <f>'将来負担比率（分子）の構造'!I$51</f>
        <v>498</v>
      </c>
      <c r="E57" s="157"/>
      <c r="F57" s="157"/>
      <c r="G57" s="157">
        <f>'将来負担比率（分子）の構造'!J$51</f>
        <v>449</v>
      </c>
      <c r="H57" s="157"/>
      <c r="I57" s="157"/>
      <c r="J57" s="157">
        <f>'将来負担比率（分子）の構造'!K$51</f>
        <v>366</v>
      </c>
      <c r="K57" s="157"/>
      <c r="L57" s="157"/>
      <c r="M57" s="157">
        <f>'将来負担比率（分子）の構造'!L$51</f>
        <v>306</v>
      </c>
      <c r="N57" s="157"/>
      <c r="O57" s="157"/>
      <c r="P57" s="157">
        <f>'将来負担比率（分子）の構造'!M$51</f>
        <v>279</v>
      </c>
    </row>
    <row r="58" spans="1:16" x14ac:dyDescent="0.2">
      <c r="A58" s="157" t="s">
        <v>41</v>
      </c>
      <c r="B58" s="157"/>
      <c r="C58" s="157"/>
      <c r="D58" s="157">
        <f>'将来負担比率（分子）の構造'!I$50</f>
        <v>7442</v>
      </c>
      <c r="E58" s="157"/>
      <c r="F58" s="157"/>
      <c r="G58" s="157">
        <f>'将来負担比率（分子）の構造'!J$50</f>
        <v>8210</v>
      </c>
      <c r="H58" s="157"/>
      <c r="I58" s="157"/>
      <c r="J58" s="157">
        <f>'将来負担比率（分子）の構造'!K$50</f>
        <v>8867</v>
      </c>
      <c r="K58" s="157"/>
      <c r="L58" s="157"/>
      <c r="M58" s="157">
        <f>'将来負担比率（分子）の構造'!L$50</f>
        <v>9490</v>
      </c>
      <c r="N58" s="157"/>
      <c r="O58" s="157"/>
      <c r="P58" s="157">
        <f>'将来負担比率（分子）の構造'!M$50</f>
        <v>10284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721</v>
      </c>
      <c r="C62" s="157"/>
      <c r="D62" s="157"/>
      <c r="E62" s="157">
        <f>'将来負担比率（分子）の構造'!J$45</f>
        <v>481</v>
      </c>
      <c r="F62" s="157"/>
      <c r="G62" s="157"/>
      <c r="H62" s="157">
        <f>'将来負担比率（分子）の構造'!K$45</f>
        <v>664</v>
      </c>
      <c r="I62" s="157"/>
      <c r="J62" s="157"/>
      <c r="K62" s="157">
        <f>'将来負担比率（分子）の構造'!L$45</f>
        <v>646</v>
      </c>
      <c r="L62" s="157"/>
      <c r="M62" s="157"/>
      <c r="N62" s="157">
        <f>'将来負担比率（分子）の構造'!M$45</f>
        <v>648</v>
      </c>
      <c r="O62" s="157"/>
      <c r="P62" s="157"/>
    </row>
    <row r="63" spans="1:16" x14ac:dyDescent="0.2">
      <c r="A63" s="157" t="s">
        <v>34</v>
      </c>
      <c r="B63" s="157">
        <f>'将来負担比率（分子）の構造'!I$44</f>
        <v>565</v>
      </c>
      <c r="C63" s="157"/>
      <c r="D63" s="157"/>
      <c r="E63" s="157">
        <f>'将来負担比率（分子）の構造'!J$44</f>
        <v>840</v>
      </c>
      <c r="F63" s="157"/>
      <c r="G63" s="157"/>
      <c r="H63" s="157">
        <f>'将来負担比率（分子）の構造'!K$44</f>
        <v>970</v>
      </c>
      <c r="I63" s="157"/>
      <c r="J63" s="157"/>
      <c r="K63" s="157">
        <f>'将来負担比率（分子）の構造'!L$44</f>
        <v>1033</v>
      </c>
      <c r="L63" s="157"/>
      <c r="M63" s="157"/>
      <c r="N63" s="157">
        <f>'将来負担比率（分子）の構造'!M$44</f>
        <v>1069</v>
      </c>
      <c r="O63" s="157"/>
      <c r="P63" s="157"/>
    </row>
    <row r="64" spans="1:16" x14ac:dyDescent="0.2">
      <c r="A64" s="157" t="s">
        <v>33</v>
      </c>
      <c r="B64" s="157">
        <f>'将来負担比率（分子）の構造'!I$43</f>
        <v>1277</v>
      </c>
      <c r="C64" s="157"/>
      <c r="D64" s="157"/>
      <c r="E64" s="157">
        <f>'将来負担比率（分子）の構造'!J$43</f>
        <v>1176</v>
      </c>
      <c r="F64" s="157"/>
      <c r="G64" s="157"/>
      <c r="H64" s="157">
        <f>'将来負担比率（分子）の構造'!K$43</f>
        <v>1075</v>
      </c>
      <c r="I64" s="157"/>
      <c r="J64" s="157"/>
      <c r="K64" s="157">
        <f>'将来負担比率（分子）の構造'!L$43</f>
        <v>977</v>
      </c>
      <c r="L64" s="157"/>
      <c r="M64" s="157"/>
      <c r="N64" s="157">
        <f>'将来負担比率（分子）の構造'!M$43</f>
        <v>891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7232</v>
      </c>
      <c r="C66" s="157"/>
      <c r="D66" s="157"/>
      <c r="E66" s="157">
        <f>'将来負担比率（分子）の構造'!J$41</f>
        <v>7229</v>
      </c>
      <c r="F66" s="157"/>
      <c r="G66" s="157"/>
      <c r="H66" s="157">
        <f>'将来負担比率（分子）の構造'!K$41</f>
        <v>7282</v>
      </c>
      <c r="I66" s="157"/>
      <c r="J66" s="157"/>
      <c r="K66" s="157">
        <f>'将来負担比率（分子）の構造'!L$41</f>
        <v>8195</v>
      </c>
      <c r="L66" s="157"/>
      <c r="M66" s="157"/>
      <c r="N66" s="157">
        <f>'将来負担比率（分子）の構造'!M$41</f>
        <v>8525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2631</v>
      </c>
      <c r="C72" s="161">
        <f>基金残高に係る経年分析!G55</f>
        <v>2731</v>
      </c>
      <c r="D72" s="161">
        <f>基金残高に係る経年分析!H55</f>
        <v>2834</v>
      </c>
    </row>
    <row r="73" spans="1:16" x14ac:dyDescent="0.2">
      <c r="A73" s="160" t="s">
        <v>74</v>
      </c>
      <c r="B73" s="161">
        <f>基金残高に係る経年分析!F56</f>
        <v>143</v>
      </c>
      <c r="C73" s="161">
        <f>基金残高に係る経年分析!G56</f>
        <v>143</v>
      </c>
      <c r="D73" s="161">
        <f>基金残高に係る経年分析!H56</f>
        <v>683</v>
      </c>
    </row>
    <row r="74" spans="1:16" x14ac:dyDescent="0.2">
      <c r="A74" s="160" t="s">
        <v>75</v>
      </c>
      <c r="B74" s="161">
        <f>基金残高に係る経年分析!F57</f>
        <v>6092</v>
      </c>
      <c r="C74" s="161">
        <f>基金残高に係る経年分析!G57</f>
        <v>6615</v>
      </c>
      <c r="D74" s="161">
        <f>基金残高に係る経年分析!H57</f>
        <v>6625</v>
      </c>
    </row>
  </sheetData>
  <sheetProtection algorithmName="SHA-512" hashValue="ePGxihgVXgcMjxm7vRptgGSeamqZ4GpfTijAR1pYoOXBn9javMzgU9/TRXYwi0VQtegM+IKMGrljkLRWv8AJMg==" saltValue="WdtN3s1sJfaaflnYZTMgo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995241</v>
      </c>
      <c r="S5" s="664"/>
      <c r="T5" s="664"/>
      <c r="U5" s="664"/>
      <c r="V5" s="664"/>
      <c r="W5" s="664"/>
      <c r="X5" s="664"/>
      <c r="Y5" s="689"/>
      <c r="Z5" s="702">
        <v>12.6</v>
      </c>
      <c r="AA5" s="702"/>
      <c r="AB5" s="702"/>
      <c r="AC5" s="702"/>
      <c r="AD5" s="703">
        <v>995241</v>
      </c>
      <c r="AE5" s="703"/>
      <c r="AF5" s="703"/>
      <c r="AG5" s="703"/>
      <c r="AH5" s="703"/>
      <c r="AI5" s="703"/>
      <c r="AJ5" s="703"/>
      <c r="AK5" s="703"/>
      <c r="AL5" s="690">
        <v>26.9</v>
      </c>
      <c r="AM5" s="672"/>
      <c r="AN5" s="672"/>
      <c r="AO5" s="691"/>
      <c r="AP5" s="666" t="s">
        <v>217</v>
      </c>
      <c r="AQ5" s="667"/>
      <c r="AR5" s="667"/>
      <c r="AS5" s="667"/>
      <c r="AT5" s="667"/>
      <c r="AU5" s="667"/>
      <c r="AV5" s="667"/>
      <c r="AW5" s="667"/>
      <c r="AX5" s="667"/>
      <c r="AY5" s="667"/>
      <c r="AZ5" s="667"/>
      <c r="BA5" s="667"/>
      <c r="BB5" s="667"/>
      <c r="BC5" s="667"/>
      <c r="BD5" s="667"/>
      <c r="BE5" s="667"/>
      <c r="BF5" s="668"/>
      <c r="BG5" s="608">
        <v>995241</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83552</v>
      </c>
      <c r="S6" s="609"/>
      <c r="T6" s="609"/>
      <c r="U6" s="609"/>
      <c r="V6" s="609"/>
      <c r="W6" s="609"/>
      <c r="X6" s="609"/>
      <c r="Y6" s="610"/>
      <c r="Z6" s="646">
        <v>1.1000000000000001</v>
      </c>
      <c r="AA6" s="646"/>
      <c r="AB6" s="646"/>
      <c r="AC6" s="646"/>
      <c r="AD6" s="647">
        <v>83552</v>
      </c>
      <c r="AE6" s="647"/>
      <c r="AF6" s="647"/>
      <c r="AG6" s="647"/>
      <c r="AH6" s="647"/>
      <c r="AI6" s="647"/>
      <c r="AJ6" s="647"/>
      <c r="AK6" s="647"/>
      <c r="AL6" s="611">
        <v>2.2999999999999998</v>
      </c>
      <c r="AM6" s="612"/>
      <c r="AN6" s="612"/>
      <c r="AO6" s="648"/>
      <c r="AP6" s="605" t="s">
        <v>222</v>
      </c>
      <c r="AQ6" s="606"/>
      <c r="AR6" s="606"/>
      <c r="AS6" s="606"/>
      <c r="AT6" s="606"/>
      <c r="AU6" s="606"/>
      <c r="AV6" s="606"/>
      <c r="AW6" s="606"/>
      <c r="AX6" s="606"/>
      <c r="AY6" s="606"/>
      <c r="AZ6" s="606"/>
      <c r="BA6" s="606"/>
      <c r="BB6" s="606"/>
      <c r="BC6" s="606"/>
      <c r="BD6" s="606"/>
      <c r="BE6" s="606"/>
      <c r="BF6" s="607"/>
      <c r="BG6" s="608">
        <v>995241</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70493</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70493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461</v>
      </c>
      <c r="S7" s="609"/>
      <c r="T7" s="609"/>
      <c r="U7" s="609"/>
      <c r="V7" s="609"/>
      <c r="W7" s="609"/>
      <c r="X7" s="609"/>
      <c r="Y7" s="610"/>
      <c r="Z7" s="646">
        <v>0</v>
      </c>
      <c r="AA7" s="646"/>
      <c r="AB7" s="646"/>
      <c r="AC7" s="646"/>
      <c r="AD7" s="647">
        <v>461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316745</v>
      </c>
      <c r="BH7" s="609"/>
      <c r="BI7" s="609"/>
      <c r="BJ7" s="609"/>
      <c r="BK7" s="609"/>
      <c r="BL7" s="609"/>
      <c r="BM7" s="609"/>
      <c r="BN7" s="610"/>
      <c r="BO7" s="646">
        <v>31.8</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2031897</v>
      </c>
      <c r="CS7" s="609"/>
      <c r="CT7" s="609"/>
      <c r="CU7" s="609"/>
      <c r="CV7" s="609"/>
      <c r="CW7" s="609"/>
      <c r="CX7" s="609"/>
      <c r="CY7" s="610"/>
      <c r="CZ7" s="646">
        <v>26.4</v>
      </c>
      <c r="DA7" s="646"/>
      <c r="DB7" s="646"/>
      <c r="DC7" s="646"/>
      <c r="DD7" s="614">
        <v>141621</v>
      </c>
      <c r="DE7" s="609"/>
      <c r="DF7" s="609"/>
      <c r="DG7" s="609"/>
      <c r="DH7" s="609"/>
      <c r="DI7" s="609"/>
      <c r="DJ7" s="609"/>
      <c r="DK7" s="609"/>
      <c r="DL7" s="609"/>
      <c r="DM7" s="609"/>
      <c r="DN7" s="609"/>
      <c r="DO7" s="609"/>
      <c r="DP7" s="610"/>
      <c r="DQ7" s="614">
        <v>1239517</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10869</v>
      </c>
      <c r="S8" s="609"/>
      <c r="T8" s="609"/>
      <c r="U8" s="609"/>
      <c r="V8" s="609"/>
      <c r="W8" s="609"/>
      <c r="X8" s="609"/>
      <c r="Y8" s="610"/>
      <c r="Z8" s="646">
        <v>0.1</v>
      </c>
      <c r="AA8" s="646"/>
      <c r="AB8" s="646"/>
      <c r="AC8" s="646"/>
      <c r="AD8" s="647">
        <v>10869</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10728</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1545449</v>
      </c>
      <c r="CS8" s="609"/>
      <c r="CT8" s="609"/>
      <c r="CU8" s="609"/>
      <c r="CV8" s="609"/>
      <c r="CW8" s="609"/>
      <c r="CX8" s="609"/>
      <c r="CY8" s="610"/>
      <c r="CZ8" s="646">
        <v>20.100000000000001</v>
      </c>
      <c r="DA8" s="646"/>
      <c r="DB8" s="646"/>
      <c r="DC8" s="646"/>
      <c r="DD8" s="614">
        <v>1424</v>
      </c>
      <c r="DE8" s="609"/>
      <c r="DF8" s="609"/>
      <c r="DG8" s="609"/>
      <c r="DH8" s="609"/>
      <c r="DI8" s="609"/>
      <c r="DJ8" s="609"/>
      <c r="DK8" s="609"/>
      <c r="DL8" s="609"/>
      <c r="DM8" s="609"/>
      <c r="DN8" s="609"/>
      <c r="DO8" s="609"/>
      <c r="DP8" s="610"/>
      <c r="DQ8" s="614">
        <v>855162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12792</v>
      </c>
      <c r="S9" s="609"/>
      <c r="T9" s="609"/>
      <c r="U9" s="609"/>
      <c r="V9" s="609"/>
      <c r="W9" s="609"/>
      <c r="X9" s="609"/>
      <c r="Y9" s="610"/>
      <c r="Z9" s="646">
        <v>0.2</v>
      </c>
      <c r="AA9" s="646"/>
      <c r="AB9" s="646"/>
      <c r="AC9" s="646"/>
      <c r="AD9" s="647">
        <v>12792</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248080</v>
      </c>
      <c r="BH9" s="609"/>
      <c r="BI9" s="609"/>
      <c r="BJ9" s="609"/>
      <c r="BK9" s="609"/>
      <c r="BL9" s="609"/>
      <c r="BM9" s="609"/>
      <c r="BN9" s="610"/>
      <c r="BO9" s="646">
        <v>24.9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582175</v>
      </c>
      <c r="CS9" s="609"/>
      <c r="CT9" s="609"/>
      <c r="CU9" s="609"/>
      <c r="CV9" s="609"/>
      <c r="CW9" s="609"/>
      <c r="CX9" s="609"/>
      <c r="CY9" s="610"/>
      <c r="CZ9" s="646">
        <v>7.6</v>
      </c>
      <c r="DA9" s="646"/>
      <c r="DB9" s="646"/>
      <c r="DC9" s="646"/>
      <c r="DD9" s="614">
        <v>12787</v>
      </c>
      <c r="DE9" s="609"/>
      <c r="DF9" s="609"/>
      <c r="DG9" s="609"/>
      <c r="DH9" s="609"/>
      <c r="DI9" s="609"/>
      <c r="DJ9" s="609"/>
      <c r="DK9" s="609"/>
      <c r="DL9" s="609"/>
      <c r="DM9" s="609"/>
      <c r="DN9" s="609"/>
      <c r="DO9" s="609"/>
      <c r="DP9" s="610"/>
      <c r="DQ9" s="614">
        <v>526007</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18374</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188196</v>
      </c>
      <c r="S11" s="609"/>
      <c r="T11" s="609"/>
      <c r="U11" s="609"/>
      <c r="V11" s="609"/>
      <c r="W11" s="609"/>
      <c r="X11" s="609"/>
      <c r="Y11" s="610"/>
      <c r="Z11" s="611">
        <v>2.4</v>
      </c>
      <c r="AA11" s="612"/>
      <c r="AB11" s="612"/>
      <c r="AC11" s="613"/>
      <c r="AD11" s="614">
        <v>188196</v>
      </c>
      <c r="AE11" s="609"/>
      <c r="AF11" s="609"/>
      <c r="AG11" s="609"/>
      <c r="AH11" s="609"/>
      <c r="AI11" s="609"/>
      <c r="AJ11" s="609"/>
      <c r="AK11" s="610"/>
      <c r="AL11" s="611">
        <v>5.0999999999999996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39563</v>
      </c>
      <c r="BH11" s="609"/>
      <c r="BI11" s="609"/>
      <c r="BJ11" s="609"/>
      <c r="BK11" s="609"/>
      <c r="BL11" s="609"/>
      <c r="BM11" s="609"/>
      <c r="BN11" s="610"/>
      <c r="BO11" s="646">
        <v>4</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490916</v>
      </c>
      <c r="CS11" s="609"/>
      <c r="CT11" s="609"/>
      <c r="CU11" s="609"/>
      <c r="CV11" s="609"/>
      <c r="CW11" s="609"/>
      <c r="CX11" s="609"/>
      <c r="CY11" s="610"/>
      <c r="CZ11" s="646">
        <v>6.4</v>
      </c>
      <c r="DA11" s="646"/>
      <c r="DB11" s="646"/>
      <c r="DC11" s="646"/>
      <c r="DD11" s="614">
        <v>38645</v>
      </c>
      <c r="DE11" s="609"/>
      <c r="DF11" s="609"/>
      <c r="DG11" s="609"/>
      <c r="DH11" s="609"/>
      <c r="DI11" s="609"/>
      <c r="DJ11" s="609"/>
      <c r="DK11" s="609"/>
      <c r="DL11" s="609"/>
      <c r="DM11" s="609"/>
      <c r="DN11" s="609"/>
      <c r="DO11" s="609"/>
      <c r="DP11" s="610"/>
      <c r="DQ11" s="614">
        <v>160414</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31565</v>
      </c>
      <c r="S12" s="609"/>
      <c r="T12" s="609"/>
      <c r="U12" s="609"/>
      <c r="V12" s="609"/>
      <c r="W12" s="609"/>
      <c r="X12" s="609"/>
      <c r="Y12" s="610"/>
      <c r="Z12" s="646">
        <v>0.4</v>
      </c>
      <c r="AA12" s="646"/>
      <c r="AB12" s="646"/>
      <c r="AC12" s="646"/>
      <c r="AD12" s="647">
        <v>31565</v>
      </c>
      <c r="AE12" s="647"/>
      <c r="AF12" s="647"/>
      <c r="AG12" s="647"/>
      <c r="AH12" s="647"/>
      <c r="AI12" s="647"/>
      <c r="AJ12" s="647"/>
      <c r="AK12" s="647"/>
      <c r="AL12" s="611">
        <v>0.9</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600987</v>
      </c>
      <c r="BH12" s="609"/>
      <c r="BI12" s="609"/>
      <c r="BJ12" s="609"/>
      <c r="BK12" s="609"/>
      <c r="BL12" s="609"/>
      <c r="BM12" s="609"/>
      <c r="BN12" s="610"/>
      <c r="BO12" s="646">
        <v>60.4</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41865</v>
      </c>
      <c r="CS12" s="609"/>
      <c r="CT12" s="609"/>
      <c r="CU12" s="609"/>
      <c r="CV12" s="609"/>
      <c r="CW12" s="609"/>
      <c r="CX12" s="609"/>
      <c r="CY12" s="610"/>
      <c r="CZ12" s="646">
        <v>0.5</v>
      </c>
      <c r="DA12" s="646"/>
      <c r="DB12" s="646"/>
      <c r="DC12" s="646"/>
      <c r="DD12" s="614">
        <v>25545</v>
      </c>
      <c r="DE12" s="609"/>
      <c r="DF12" s="609"/>
      <c r="DG12" s="609"/>
      <c r="DH12" s="609"/>
      <c r="DI12" s="609"/>
      <c r="DJ12" s="609"/>
      <c r="DK12" s="609"/>
      <c r="DL12" s="609"/>
      <c r="DM12" s="609"/>
      <c r="DN12" s="609"/>
      <c r="DO12" s="609"/>
      <c r="DP12" s="610"/>
      <c r="DQ12" s="614">
        <v>15981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598967</v>
      </c>
      <c r="BH13" s="609"/>
      <c r="BI13" s="609"/>
      <c r="BJ13" s="609"/>
      <c r="BK13" s="609"/>
      <c r="BL13" s="609"/>
      <c r="BM13" s="609"/>
      <c r="BN13" s="610"/>
      <c r="BO13" s="646">
        <v>60.2</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801588</v>
      </c>
      <c r="CS13" s="609"/>
      <c r="CT13" s="609"/>
      <c r="CU13" s="609"/>
      <c r="CV13" s="609"/>
      <c r="CW13" s="609"/>
      <c r="CX13" s="609"/>
      <c r="CY13" s="610"/>
      <c r="CZ13" s="646">
        <v>10.4</v>
      </c>
      <c r="DA13" s="646"/>
      <c r="DB13" s="646"/>
      <c r="DC13" s="646"/>
      <c r="DD13" s="614">
        <v>735531</v>
      </c>
      <c r="DE13" s="609"/>
      <c r="DF13" s="609"/>
      <c r="DG13" s="609"/>
      <c r="DH13" s="609"/>
      <c r="DI13" s="609"/>
      <c r="DJ13" s="609"/>
      <c r="DK13" s="609"/>
      <c r="DL13" s="609"/>
      <c r="DM13" s="609"/>
      <c r="DN13" s="609"/>
      <c r="DO13" s="609"/>
      <c r="DP13" s="610"/>
      <c r="DQ13" s="614">
        <v>94120</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43080</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256232</v>
      </c>
      <c r="CS14" s="609"/>
      <c r="CT14" s="609"/>
      <c r="CU14" s="609"/>
      <c r="CV14" s="609"/>
      <c r="CW14" s="609"/>
      <c r="CX14" s="609"/>
      <c r="CY14" s="610"/>
      <c r="CZ14" s="646">
        <v>3.3</v>
      </c>
      <c r="DA14" s="646"/>
      <c r="DB14" s="646"/>
      <c r="DC14" s="646"/>
      <c r="DD14" s="614">
        <v>20923</v>
      </c>
      <c r="DE14" s="609"/>
      <c r="DF14" s="609"/>
      <c r="DG14" s="609"/>
      <c r="DH14" s="609"/>
      <c r="DI14" s="609"/>
      <c r="DJ14" s="609"/>
      <c r="DK14" s="609"/>
      <c r="DL14" s="609"/>
      <c r="DM14" s="609"/>
      <c r="DN14" s="609"/>
      <c r="DO14" s="609"/>
      <c r="DP14" s="610"/>
      <c r="DQ14" s="614">
        <v>208866</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8910</v>
      </c>
      <c r="S15" s="609"/>
      <c r="T15" s="609"/>
      <c r="U15" s="609"/>
      <c r="V15" s="609"/>
      <c r="W15" s="609"/>
      <c r="X15" s="609"/>
      <c r="Y15" s="610"/>
      <c r="Z15" s="646">
        <v>0.1</v>
      </c>
      <c r="AA15" s="646"/>
      <c r="AB15" s="646"/>
      <c r="AC15" s="646"/>
      <c r="AD15" s="647">
        <v>8910</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34429</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1172535</v>
      </c>
      <c r="CS15" s="609"/>
      <c r="CT15" s="609"/>
      <c r="CU15" s="609"/>
      <c r="CV15" s="609"/>
      <c r="CW15" s="609"/>
      <c r="CX15" s="609"/>
      <c r="CY15" s="610"/>
      <c r="CZ15" s="646">
        <v>15.2</v>
      </c>
      <c r="DA15" s="646"/>
      <c r="DB15" s="646"/>
      <c r="DC15" s="646"/>
      <c r="DD15" s="614">
        <v>843285</v>
      </c>
      <c r="DE15" s="609"/>
      <c r="DF15" s="609"/>
      <c r="DG15" s="609"/>
      <c r="DH15" s="609"/>
      <c r="DI15" s="609"/>
      <c r="DJ15" s="609"/>
      <c r="DK15" s="609"/>
      <c r="DL15" s="609"/>
      <c r="DM15" s="609"/>
      <c r="DN15" s="609"/>
      <c r="DO15" s="609"/>
      <c r="DP15" s="610"/>
      <c r="DQ15" s="614">
        <v>297889</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10526</v>
      </c>
      <c r="S16" s="609"/>
      <c r="T16" s="609"/>
      <c r="U16" s="609"/>
      <c r="V16" s="609"/>
      <c r="W16" s="609"/>
      <c r="X16" s="609"/>
      <c r="Y16" s="610"/>
      <c r="Z16" s="646">
        <v>0.1</v>
      </c>
      <c r="AA16" s="646"/>
      <c r="AB16" s="646"/>
      <c r="AC16" s="646"/>
      <c r="AD16" s="647">
        <v>10526</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10935</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6725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35457</v>
      </c>
      <c r="S17" s="609"/>
      <c r="T17" s="609"/>
      <c r="U17" s="609"/>
      <c r="V17" s="609"/>
      <c r="W17" s="609"/>
      <c r="X17" s="609"/>
      <c r="Y17" s="610"/>
      <c r="Z17" s="646">
        <v>0.4</v>
      </c>
      <c r="AA17" s="646"/>
      <c r="AB17" s="646"/>
      <c r="AC17" s="646"/>
      <c r="AD17" s="647">
        <v>35457</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685621</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662069</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4867</v>
      </c>
      <c r="S18" s="609"/>
      <c r="T18" s="609"/>
      <c r="U18" s="609"/>
      <c r="V18" s="609"/>
      <c r="W18" s="609"/>
      <c r="X18" s="609"/>
      <c r="Y18" s="610"/>
      <c r="Z18" s="646">
        <v>0.1</v>
      </c>
      <c r="AA18" s="646"/>
      <c r="AB18" s="646"/>
      <c r="AC18" s="646"/>
      <c r="AD18" s="647">
        <v>4867</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28505</v>
      </c>
      <c r="S19" s="609"/>
      <c r="T19" s="609"/>
      <c r="U19" s="609"/>
      <c r="V19" s="609"/>
      <c r="W19" s="609"/>
      <c r="X19" s="609"/>
      <c r="Y19" s="610"/>
      <c r="Z19" s="646">
        <v>0.4</v>
      </c>
      <c r="AA19" s="646"/>
      <c r="AB19" s="646"/>
      <c r="AC19" s="646"/>
      <c r="AD19" s="647">
        <v>28505</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2085</v>
      </c>
      <c r="S20" s="609"/>
      <c r="T20" s="609"/>
      <c r="U20" s="609"/>
      <c r="V20" s="609"/>
      <c r="W20" s="609"/>
      <c r="X20" s="609"/>
      <c r="Y20" s="610"/>
      <c r="Z20" s="646">
        <v>0</v>
      </c>
      <c r="AA20" s="646"/>
      <c r="AB20" s="646"/>
      <c r="AC20" s="646"/>
      <c r="AD20" s="647">
        <v>2085</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7689706</v>
      </c>
      <c r="CS20" s="609"/>
      <c r="CT20" s="609"/>
      <c r="CU20" s="609"/>
      <c r="CV20" s="609"/>
      <c r="CW20" s="609"/>
      <c r="CX20" s="609"/>
      <c r="CY20" s="610"/>
      <c r="CZ20" s="646">
        <v>100</v>
      </c>
      <c r="DA20" s="646"/>
      <c r="DB20" s="646"/>
      <c r="DC20" s="646"/>
      <c r="DD20" s="614">
        <v>1819761</v>
      </c>
      <c r="DE20" s="609"/>
      <c r="DF20" s="609"/>
      <c r="DG20" s="609"/>
      <c r="DH20" s="609"/>
      <c r="DI20" s="609"/>
      <c r="DJ20" s="609"/>
      <c r="DK20" s="609"/>
      <c r="DL20" s="609"/>
      <c r="DM20" s="609"/>
      <c r="DN20" s="609"/>
      <c r="DO20" s="609"/>
      <c r="DP20" s="610"/>
      <c r="DQ20" s="614">
        <v>4137243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2591919</v>
      </c>
      <c r="S21" s="609"/>
      <c r="T21" s="609"/>
      <c r="U21" s="609"/>
      <c r="V21" s="609"/>
      <c r="W21" s="609"/>
      <c r="X21" s="609"/>
      <c r="Y21" s="610"/>
      <c r="Z21" s="646">
        <v>32.799999999999997</v>
      </c>
      <c r="AA21" s="646"/>
      <c r="AB21" s="646"/>
      <c r="AC21" s="646"/>
      <c r="AD21" s="647">
        <v>2318773</v>
      </c>
      <c r="AE21" s="647"/>
      <c r="AF21" s="647"/>
      <c r="AG21" s="647"/>
      <c r="AH21" s="647"/>
      <c r="AI21" s="647"/>
      <c r="AJ21" s="647"/>
      <c r="AK21" s="647"/>
      <c r="AL21" s="611">
        <v>62.6</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2318773</v>
      </c>
      <c r="S22" s="609"/>
      <c r="T22" s="609"/>
      <c r="U22" s="609"/>
      <c r="V22" s="609"/>
      <c r="W22" s="609"/>
      <c r="X22" s="609"/>
      <c r="Y22" s="610"/>
      <c r="Z22" s="646">
        <v>29.3</v>
      </c>
      <c r="AA22" s="646"/>
      <c r="AB22" s="646"/>
      <c r="AC22" s="646"/>
      <c r="AD22" s="647">
        <v>2318773</v>
      </c>
      <c r="AE22" s="647"/>
      <c r="AF22" s="647"/>
      <c r="AG22" s="647"/>
      <c r="AH22" s="647"/>
      <c r="AI22" s="647"/>
      <c r="AJ22" s="647"/>
      <c r="AK22" s="647"/>
      <c r="AL22" s="611">
        <v>62.6</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273146</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2110150</v>
      </c>
      <c r="CS24" s="664"/>
      <c r="CT24" s="664"/>
      <c r="CU24" s="664"/>
      <c r="CV24" s="664"/>
      <c r="CW24" s="664"/>
      <c r="CX24" s="664"/>
      <c r="CY24" s="689"/>
      <c r="CZ24" s="690">
        <v>27.4</v>
      </c>
      <c r="DA24" s="672"/>
      <c r="DB24" s="672"/>
      <c r="DC24" s="692"/>
      <c r="DD24" s="688">
        <v>1581612</v>
      </c>
      <c r="DE24" s="664"/>
      <c r="DF24" s="664"/>
      <c r="DG24" s="664"/>
      <c r="DH24" s="664"/>
      <c r="DI24" s="664"/>
      <c r="DJ24" s="664"/>
      <c r="DK24" s="689"/>
      <c r="DL24" s="688">
        <v>1470606</v>
      </c>
      <c r="DM24" s="664"/>
      <c r="DN24" s="664"/>
      <c r="DO24" s="664"/>
      <c r="DP24" s="664"/>
      <c r="DQ24" s="664"/>
      <c r="DR24" s="664"/>
      <c r="DS24" s="664"/>
      <c r="DT24" s="664"/>
      <c r="DU24" s="664"/>
      <c r="DV24" s="689"/>
      <c r="DW24" s="690">
        <v>39.6</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3969488</v>
      </c>
      <c r="S25" s="609"/>
      <c r="T25" s="609"/>
      <c r="U25" s="609"/>
      <c r="V25" s="609"/>
      <c r="W25" s="609"/>
      <c r="X25" s="609"/>
      <c r="Y25" s="610"/>
      <c r="Z25" s="646">
        <v>50.2</v>
      </c>
      <c r="AA25" s="646"/>
      <c r="AB25" s="646"/>
      <c r="AC25" s="646"/>
      <c r="AD25" s="647">
        <v>3696342</v>
      </c>
      <c r="AE25" s="647"/>
      <c r="AF25" s="647"/>
      <c r="AG25" s="647"/>
      <c r="AH25" s="647"/>
      <c r="AI25" s="647"/>
      <c r="AJ25" s="647"/>
      <c r="AK25" s="647"/>
      <c r="AL25" s="611">
        <v>99.8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721898</v>
      </c>
      <c r="CS25" s="621"/>
      <c r="CT25" s="621"/>
      <c r="CU25" s="621"/>
      <c r="CV25" s="621"/>
      <c r="CW25" s="621"/>
      <c r="CX25" s="621"/>
      <c r="CY25" s="622"/>
      <c r="CZ25" s="611">
        <v>9.4</v>
      </c>
      <c r="DA25" s="623"/>
      <c r="DB25" s="623"/>
      <c r="DC25" s="624"/>
      <c r="DD25" s="614">
        <v>673974</v>
      </c>
      <c r="DE25" s="621"/>
      <c r="DF25" s="621"/>
      <c r="DG25" s="621"/>
      <c r="DH25" s="621"/>
      <c r="DI25" s="621"/>
      <c r="DJ25" s="621"/>
      <c r="DK25" s="622"/>
      <c r="DL25" s="614">
        <v>645447</v>
      </c>
      <c r="DM25" s="621"/>
      <c r="DN25" s="621"/>
      <c r="DO25" s="621"/>
      <c r="DP25" s="621"/>
      <c r="DQ25" s="621"/>
      <c r="DR25" s="621"/>
      <c r="DS25" s="621"/>
      <c r="DT25" s="621"/>
      <c r="DU25" s="621"/>
      <c r="DV25" s="622"/>
      <c r="DW25" s="611">
        <v>17.399999999999999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634</v>
      </c>
      <c r="S26" s="609"/>
      <c r="T26" s="609"/>
      <c r="U26" s="609"/>
      <c r="V26" s="609"/>
      <c r="W26" s="609"/>
      <c r="X26" s="609"/>
      <c r="Y26" s="610"/>
      <c r="Z26" s="646">
        <v>0</v>
      </c>
      <c r="AA26" s="646"/>
      <c r="AB26" s="646"/>
      <c r="AC26" s="646"/>
      <c r="AD26" s="647">
        <v>634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429352</v>
      </c>
      <c r="CS26" s="609"/>
      <c r="CT26" s="609"/>
      <c r="CU26" s="609"/>
      <c r="CV26" s="609"/>
      <c r="CW26" s="609"/>
      <c r="CX26" s="609"/>
      <c r="CY26" s="610"/>
      <c r="CZ26" s="611">
        <v>5.6</v>
      </c>
      <c r="DA26" s="623"/>
      <c r="DB26" s="623"/>
      <c r="DC26" s="624"/>
      <c r="DD26" s="614">
        <v>398382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17204</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995241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702631</v>
      </c>
      <c r="CS27" s="621"/>
      <c r="CT27" s="621"/>
      <c r="CU27" s="621"/>
      <c r="CV27" s="621"/>
      <c r="CW27" s="621"/>
      <c r="CX27" s="621"/>
      <c r="CY27" s="622"/>
      <c r="CZ27" s="611">
        <v>9.1</v>
      </c>
      <c r="DA27" s="623"/>
      <c r="DB27" s="623"/>
      <c r="DC27" s="624"/>
      <c r="DD27" s="614">
        <v>245569</v>
      </c>
      <c r="DE27" s="621"/>
      <c r="DF27" s="621"/>
      <c r="DG27" s="621"/>
      <c r="DH27" s="621"/>
      <c r="DI27" s="621"/>
      <c r="DJ27" s="621"/>
      <c r="DK27" s="622"/>
      <c r="DL27" s="614">
        <v>163090</v>
      </c>
      <c r="DM27" s="621"/>
      <c r="DN27" s="621"/>
      <c r="DO27" s="621"/>
      <c r="DP27" s="621"/>
      <c r="DQ27" s="621"/>
      <c r="DR27" s="621"/>
      <c r="DS27" s="621"/>
      <c r="DT27" s="621"/>
      <c r="DU27" s="621"/>
      <c r="DV27" s="622"/>
      <c r="DW27" s="611">
        <v>4.4000000000000004</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42131</v>
      </c>
      <c r="S28" s="609"/>
      <c r="T28" s="609"/>
      <c r="U28" s="609"/>
      <c r="V28" s="609"/>
      <c r="W28" s="609"/>
      <c r="X28" s="609"/>
      <c r="Y28" s="610"/>
      <c r="Z28" s="646">
        <v>0.5</v>
      </c>
      <c r="AA28" s="646"/>
      <c r="AB28" s="646"/>
      <c r="AC28" s="646"/>
      <c r="AD28" s="647">
        <v>6665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685621</v>
      </c>
      <c r="CS28" s="609"/>
      <c r="CT28" s="609"/>
      <c r="CU28" s="609"/>
      <c r="CV28" s="609"/>
      <c r="CW28" s="609"/>
      <c r="CX28" s="609"/>
      <c r="CY28" s="610"/>
      <c r="CZ28" s="611">
        <v>8.9</v>
      </c>
      <c r="DA28" s="623"/>
      <c r="DB28" s="623"/>
      <c r="DC28" s="624"/>
      <c r="DD28" s="614">
        <v>662069</v>
      </c>
      <c r="DE28" s="609"/>
      <c r="DF28" s="609"/>
      <c r="DG28" s="609"/>
      <c r="DH28" s="609"/>
      <c r="DI28" s="609"/>
      <c r="DJ28" s="609"/>
      <c r="DK28" s="610"/>
      <c r="DL28" s="614">
        <v>662069</v>
      </c>
      <c r="DM28" s="609"/>
      <c r="DN28" s="609"/>
      <c r="DO28" s="609"/>
      <c r="DP28" s="609"/>
      <c r="DQ28" s="609"/>
      <c r="DR28" s="609"/>
      <c r="DS28" s="609"/>
      <c r="DT28" s="609"/>
      <c r="DU28" s="609"/>
      <c r="DV28" s="610"/>
      <c r="DW28" s="611">
        <v>17.8</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20631</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685621</v>
      </c>
      <c r="CS29" s="621"/>
      <c r="CT29" s="621"/>
      <c r="CU29" s="621"/>
      <c r="CV29" s="621"/>
      <c r="CW29" s="621"/>
      <c r="CX29" s="621"/>
      <c r="CY29" s="622"/>
      <c r="CZ29" s="611">
        <v>8.9</v>
      </c>
      <c r="DA29" s="623"/>
      <c r="DB29" s="623"/>
      <c r="DC29" s="624"/>
      <c r="DD29" s="614">
        <v>662069</v>
      </c>
      <c r="DE29" s="621"/>
      <c r="DF29" s="621"/>
      <c r="DG29" s="621"/>
      <c r="DH29" s="621"/>
      <c r="DI29" s="621"/>
      <c r="DJ29" s="621"/>
      <c r="DK29" s="622"/>
      <c r="DL29" s="614">
        <v>662069</v>
      </c>
      <c r="DM29" s="621"/>
      <c r="DN29" s="621"/>
      <c r="DO29" s="621"/>
      <c r="DP29" s="621"/>
      <c r="DQ29" s="621"/>
      <c r="DR29" s="621"/>
      <c r="DS29" s="621"/>
      <c r="DT29" s="621"/>
      <c r="DU29" s="621"/>
      <c r="DV29" s="622"/>
      <c r="DW29" s="611">
        <v>17.8</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1254365</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648474</v>
      </c>
      <c r="CS30" s="609"/>
      <c r="CT30" s="609"/>
      <c r="CU30" s="609"/>
      <c r="CV30" s="609"/>
      <c r="CW30" s="609"/>
      <c r="CX30" s="609"/>
      <c r="CY30" s="610"/>
      <c r="CZ30" s="611">
        <v>8.4</v>
      </c>
      <c r="DA30" s="623"/>
      <c r="DB30" s="623"/>
      <c r="DC30" s="624"/>
      <c r="DD30" s="614">
        <v>626634</v>
      </c>
      <c r="DE30" s="609"/>
      <c r="DF30" s="609"/>
      <c r="DG30" s="609"/>
      <c r="DH30" s="609"/>
      <c r="DI30" s="609"/>
      <c r="DJ30" s="609"/>
      <c r="DK30" s="610"/>
      <c r="DL30" s="614">
        <v>626634</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97.5</v>
      </c>
      <c r="BN31" s="671"/>
      <c r="BO31" s="671"/>
      <c r="BP31" s="671"/>
      <c r="BQ31" s="673"/>
      <c r="BR31" s="670">
        <v>99.4</v>
      </c>
      <c r="BS31" s="671"/>
      <c r="BT31" s="671"/>
      <c r="BU31" s="671"/>
      <c r="BV31" s="671"/>
      <c r="BW31" s="671"/>
      <c r="BX31" s="672">
        <v>97.6</v>
      </c>
      <c r="BY31" s="671"/>
      <c r="BZ31" s="671"/>
      <c r="CA31" s="671"/>
      <c r="CB31" s="673"/>
      <c r="CD31" s="629"/>
      <c r="CE31" s="630"/>
      <c r="CF31" s="605" t="s">
        <v>301</v>
      </c>
      <c r="CG31" s="606"/>
      <c r="CH31" s="606"/>
      <c r="CI31" s="606"/>
      <c r="CJ31" s="606"/>
      <c r="CK31" s="606"/>
      <c r="CL31" s="606"/>
      <c r="CM31" s="606"/>
      <c r="CN31" s="606"/>
      <c r="CO31" s="606"/>
      <c r="CP31" s="606"/>
      <c r="CQ31" s="607"/>
      <c r="CR31" s="608">
        <v>37147</v>
      </c>
      <c r="CS31" s="621"/>
      <c r="CT31" s="621"/>
      <c r="CU31" s="621"/>
      <c r="CV31" s="621"/>
      <c r="CW31" s="621"/>
      <c r="CX31" s="621"/>
      <c r="CY31" s="622"/>
      <c r="CZ31" s="611">
        <v>0.5</v>
      </c>
      <c r="DA31" s="623"/>
      <c r="DB31" s="623"/>
      <c r="DC31" s="624"/>
      <c r="DD31" s="614">
        <v>35435</v>
      </c>
      <c r="DE31" s="621"/>
      <c r="DF31" s="621"/>
      <c r="DG31" s="621"/>
      <c r="DH31" s="621"/>
      <c r="DI31" s="621"/>
      <c r="DJ31" s="621"/>
      <c r="DK31" s="622"/>
      <c r="DL31" s="614">
        <v>35435</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536323</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99.7</v>
      </c>
      <c r="BH32" s="621"/>
      <c r="BI32" s="621"/>
      <c r="BJ32" s="621"/>
      <c r="BK32" s="621"/>
      <c r="BL32" s="621"/>
      <c r="BM32" s="612">
        <v>97.8</v>
      </c>
      <c r="BN32" s="621"/>
      <c r="BO32" s="621"/>
      <c r="BP32" s="621"/>
      <c r="BQ32" s="644"/>
      <c r="BR32" s="674">
        <v>99.4</v>
      </c>
      <c r="BS32" s="621"/>
      <c r="BT32" s="621"/>
      <c r="BU32" s="621"/>
      <c r="BV32" s="621"/>
      <c r="BW32" s="621"/>
      <c r="BX32" s="612">
        <v>97.9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25991</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99.3</v>
      </c>
      <c r="BH33" s="593"/>
      <c r="BI33" s="593"/>
      <c r="BJ33" s="593"/>
      <c r="BK33" s="593"/>
      <c r="BL33" s="593"/>
      <c r="BM33" s="639">
        <v>97.1</v>
      </c>
      <c r="BN33" s="593"/>
      <c r="BO33" s="593"/>
      <c r="BP33" s="593"/>
      <c r="BQ33" s="656"/>
      <c r="BR33" s="669">
        <v>99.3</v>
      </c>
      <c r="BS33" s="593"/>
      <c r="BT33" s="593"/>
      <c r="BU33" s="593"/>
      <c r="BV33" s="593"/>
      <c r="BW33" s="593"/>
      <c r="BX33" s="639">
        <v>97.3</v>
      </c>
      <c r="BY33" s="593"/>
      <c r="BZ33" s="593"/>
      <c r="CA33" s="593"/>
      <c r="CB33" s="656"/>
      <c r="CD33" s="605" t="s">
        <v>308</v>
      </c>
      <c r="CE33" s="606"/>
      <c r="CF33" s="606"/>
      <c r="CG33" s="606"/>
      <c r="CH33" s="606"/>
      <c r="CI33" s="606"/>
      <c r="CJ33" s="606"/>
      <c r="CK33" s="606"/>
      <c r="CL33" s="606"/>
      <c r="CM33" s="606"/>
      <c r="CN33" s="606"/>
      <c r="CO33" s="606"/>
      <c r="CP33" s="606"/>
      <c r="CQ33" s="607"/>
      <c r="CR33" s="608">
        <v>3748860</v>
      </c>
      <c r="CS33" s="621"/>
      <c r="CT33" s="621"/>
      <c r="CU33" s="621"/>
      <c r="CV33" s="621"/>
      <c r="CW33" s="621"/>
      <c r="CX33" s="621"/>
      <c r="CY33" s="622"/>
      <c r="CZ33" s="611">
        <v>48.8</v>
      </c>
      <c r="DA33" s="623"/>
      <c r="DB33" s="623"/>
      <c r="DC33" s="624"/>
      <c r="DD33" s="614">
        <v>2491211</v>
      </c>
      <c r="DE33" s="621"/>
      <c r="DF33" s="621"/>
      <c r="DG33" s="621"/>
      <c r="DH33" s="621"/>
      <c r="DI33" s="621"/>
      <c r="DJ33" s="621"/>
      <c r="DK33" s="622"/>
      <c r="DL33" s="614">
        <v>1413157</v>
      </c>
      <c r="DM33" s="621"/>
      <c r="DN33" s="621"/>
      <c r="DO33" s="621"/>
      <c r="DP33" s="621"/>
      <c r="DQ33" s="621"/>
      <c r="DR33" s="621"/>
      <c r="DS33" s="621"/>
      <c r="DT33" s="621"/>
      <c r="DU33" s="621"/>
      <c r="DV33" s="622"/>
      <c r="DW33" s="611">
        <v>38.1</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346141</v>
      </c>
      <c r="S34" s="609"/>
      <c r="T34" s="609"/>
      <c r="U34" s="609"/>
      <c r="V34" s="609"/>
      <c r="W34" s="609"/>
      <c r="X34" s="609"/>
      <c r="Y34" s="610"/>
      <c r="Z34" s="646">
        <v>4.4000000000000004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1113848</v>
      </c>
      <c r="CS34" s="609"/>
      <c r="CT34" s="609"/>
      <c r="CU34" s="609"/>
      <c r="CV34" s="609"/>
      <c r="CW34" s="609"/>
      <c r="CX34" s="609"/>
      <c r="CY34" s="610"/>
      <c r="CZ34" s="611">
        <v>14.5</v>
      </c>
      <c r="DA34" s="623"/>
      <c r="DB34" s="623"/>
      <c r="DC34" s="624"/>
      <c r="DD34" s="614">
        <v>534843</v>
      </c>
      <c r="DE34" s="609"/>
      <c r="DF34" s="609"/>
      <c r="DG34" s="609"/>
      <c r="DH34" s="609"/>
      <c r="DI34" s="609"/>
      <c r="DJ34" s="609"/>
      <c r="DK34" s="610"/>
      <c r="DL34" s="614">
        <v>453451</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434448</v>
      </c>
      <c r="S35" s="609"/>
      <c r="T35" s="609"/>
      <c r="U35" s="609"/>
      <c r="V35" s="609"/>
      <c r="W35" s="609"/>
      <c r="X35" s="609"/>
      <c r="Y35" s="610"/>
      <c r="Z35" s="646">
        <v>5.5</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12434</v>
      </c>
      <c r="CS35" s="621"/>
      <c r="CT35" s="621"/>
      <c r="CU35" s="621"/>
      <c r="CV35" s="621"/>
      <c r="CW35" s="621"/>
      <c r="CX35" s="621"/>
      <c r="CY35" s="622"/>
      <c r="CZ35" s="611">
        <v>0.2</v>
      </c>
      <c r="DA35" s="623"/>
      <c r="DB35" s="623"/>
      <c r="DC35" s="624"/>
      <c r="DD35" s="614">
        <v>7333</v>
      </c>
      <c r="DE35" s="621"/>
      <c r="DF35" s="621"/>
      <c r="DG35" s="621"/>
      <c r="DH35" s="621"/>
      <c r="DI35" s="621"/>
      <c r="DJ35" s="621"/>
      <c r="DK35" s="622"/>
      <c r="DL35" s="614">
        <v>7333</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238012</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738042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11296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1003405</v>
      </c>
      <c r="CS36" s="609"/>
      <c r="CT36" s="609"/>
      <c r="CU36" s="609"/>
      <c r="CV36" s="609"/>
      <c r="CW36" s="609"/>
      <c r="CX36" s="609"/>
      <c r="CY36" s="610"/>
      <c r="CZ36" s="611">
        <v>13</v>
      </c>
      <c r="DA36" s="623"/>
      <c r="DB36" s="623"/>
      <c r="DC36" s="624"/>
      <c r="DD36" s="614">
        <v>886084</v>
      </c>
      <c r="DE36" s="609"/>
      <c r="DF36" s="609"/>
      <c r="DG36" s="609"/>
      <c r="DH36" s="609"/>
      <c r="DI36" s="609"/>
      <c r="DJ36" s="609"/>
      <c r="DK36" s="610"/>
      <c r="DL36" s="614">
        <v>590060</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50300</v>
      </c>
      <c r="S37" s="609"/>
      <c r="T37" s="609"/>
      <c r="U37" s="609"/>
      <c r="V37" s="609"/>
      <c r="W37" s="609"/>
      <c r="X37" s="609"/>
      <c r="Y37" s="610"/>
      <c r="Z37" s="646">
        <v>0.6</v>
      </c>
      <c r="AA37" s="646"/>
      <c r="AB37" s="646"/>
      <c r="AC37" s="646"/>
      <c r="AD37" s="647">
        <v>674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128389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-105324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320903</v>
      </c>
      <c r="CS37" s="621"/>
      <c r="CT37" s="621"/>
      <c r="CU37" s="621"/>
      <c r="CV37" s="621"/>
      <c r="CW37" s="621"/>
      <c r="CX37" s="621"/>
      <c r="CY37" s="622"/>
      <c r="CZ37" s="611">
        <v>4.2</v>
      </c>
      <c r="DA37" s="623"/>
      <c r="DB37" s="623"/>
      <c r="DC37" s="624"/>
      <c r="DD37" s="614">
        <v>316826</v>
      </c>
      <c r="DE37" s="621"/>
      <c r="DF37" s="621"/>
      <c r="DG37" s="621"/>
      <c r="DH37" s="621"/>
      <c r="DI37" s="621"/>
      <c r="DJ37" s="621"/>
      <c r="DK37" s="622"/>
      <c r="DL37" s="614">
        <v>278117</v>
      </c>
      <c r="DM37" s="621"/>
      <c r="DN37" s="621"/>
      <c r="DO37" s="621"/>
      <c r="DP37" s="621"/>
      <c r="DQ37" s="621"/>
      <c r="DR37" s="621"/>
      <c r="DS37" s="621"/>
      <c r="DT37" s="621"/>
      <c r="DU37" s="621"/>
      <c r="DV37" s="622"/>
      <c r="DW37" s="611">
        <v>7.5</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978400</v>
      </c>
      <c r="S38" s="609"/>
      <c r="T38" s="609"/>
      <c r="U38" s="609"/>
      <c r="V38" s="609"/>
      <c r="W38" s="609"/>
      <c r="X38" s="609"/>
      <c r="Y38" s="610"/>
      <c r="Z38" s="646">
        <v>12.4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57222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1399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552431</v>
      </c>
      <c r="CS38" s="609"/>
      <c r="CT38" s="609"/>
      <c r="CU38" s="609"/>
      <c r="CV38" s="609"/>
      <c r="CW38" s="609"/>
      <c r="CX38" s="609"/>
      <c r="CY38" s="610"/>
      <c r="CZ38" s="611">
        <v>7.2</v>
      </c>
      <c r="DA38" s="623"/>
      <c r="DB38" s="623"/>
      <c r="DC38" s="624"/>
      <c r="DD38" s="614">
        <v>362642</v>
      </c>
      <c r="DE38" s="609"/>
      <c r="DF38" s="609"/>
      <c r="DG38" s="609"/>
      <c r="DH38" s="609"/>
      <c r="DI38" s="609"/>
      <c r="DJ38" s="609"/>
      <c r="DK38" s="610"/>
      <c r="DL38" s="614">
        <v>362313</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422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2489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1066742</v>
      </c>
      <c r="CS39" s="621"/>
      <c r="CT39" s="621"/>
      <c r="CU39" s="621"/>
      <c r="CV39" s="621"/>
      <c r="CW39" s="621"/>
      <c r="CX39" s="621"/>
      <c r="CY39" s="622"/>
      <c r="CZ39" s="611">
        <v>13.9</v>
      </c>
      <c r="DA39" s="623"/>
      <c r="DB39" s="623"/>
      <c r="DC39" s="624"/>
      <c r="DD39" s="614">
        <v>700309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8700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7914068</v>
      </c>
      <c r="S41" s="633"/>
      <c r="T41" s="633"/>
      <c r="U41" s="633"/>
      <c r="V41" s="633"/>
      <c r="W41" s="633"/>
      <c r="X41" s="633"/>
      <c r="Y41" s="636"/>
      <c r="Z41" s="637">
        <v>100</v>
      </c>
      <c r="AA41" s="637"/>
      <c r="AB41" s="637"/>
      <c r="AC41" s="637"/>
      <c r="AD41" s="638">
        <v>3704315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227997</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324012</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339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1830696</v>
      </c>
      <c r="CS42" s="621"/>
      <c r="CT42" s="621"/>
      <c r="CU42" s="621"/>
      <c r="CV42" s="621"/>
      <c r="CW42" s="621"/>
      <c r="CX42" s="621"/>
      <c r="CY42" s="622"/>
      <c r="CZ42" s="611">
        <v>23.8</v>
      </c>
      <c r="DA42" s="623"/>
      <c r="DB42" s="623"/>
      <c r="DC42" s="624"/>
      <c r="DD42" s="614">
        <v>64420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5610</v>
      </c>
      <c r="CS43" s="621"/>
      <c r="CT43" s="621"/>
      <c r="CU43" s="621"/>
      <c r="CV43" s="621"/>
      <c r="CW43" s="621"/>
      <c r="CX43" s="621"/>
      <c r="CY43" s="622"/>
      <c r="CZ43" s="611">
        <v>0.1</v>
      </c>
      <c r="DA43" s="623"/>
      <c r="DB43" s="623"/>
      <c r="DC43" s="624"/>
      <c r="DD43" s="614">
        <v>5610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1819761</v>
      </c>
      <c r="CS44" s="609"/>
      <c r="CT44" s="609"/>
      <c r="CU44" s="609"/>
      <c r="CV44" s="609"/>
      <c r="CW44" s="609"/>
      <c r="CX44" s="609"/>
      <c r="CY44" s="610"/>
      <c r="CZ44" s="611">
        <v>23.7</v>
      </c>
      <c r="DA44" s="612"/>
      <c r="DB44" s="612"/>
      <c r="DC44" s="613"/>
      <c r="DD44" s="614">
        <v>57695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1576730</v>
      </c>
      <c r="CS45" s="621"/>
      <c r="CT45" s="621"/>
      <c r="CU45" s="621"/>
      <c r="CV45" s="621"/>
      <c r="CW45" s="621"/>
      <c r="CX45" s="621"/>
      <c r="CY45" s="622"/>
      <c r="CZ45" s="611">
        <v>20.5</v>
      </c>
      <c r="DA45" s="623"/>
      <c r="DB45" s="623"/>
      <c r="DC45" s="624"/>
      <c r="DD45" s="614">
        <v>13655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231083</v>
      </c>
      <c r="CS46" s="609"/>
      <c r="CT46" s="609"/>
      <c r="CU46" s="609"/>
      <c r="CV46" s="609"/>
      <c r="CW46" s="609"/>
      <c r="CX46" s="609"/>
      <c r="CY46" s="610"/>
      <c r="CZ46" s="611">
        <v>3</v>
      </c>
      <c r="DA46" s="612"/>
      <c r="DB46" s="612"/>
      <c r="DC46" s="613"/>
      <c r="DD46" s="614">
        <v>40552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10935</v>
      </c>
      <c r="CS47" s="621"/>
      <c r="CT47" s="621"/>
      <c r="CU47" s="621"/>
      <c r="CV47" s="621"/>
      <c r="CW47" s="621"/>
      <c r="CX47" s="621"/>
      <c r="CY47" s="622"/>
      <c r="CZ47" s="611">
        <v>0.1</v>
      </c>
      <c r="DA47" s="623"/>
      <c r="DB47" s="623"/>
      <c r="DC47" s="624"/>
      <c r="DD47" s="614">
        <v>6725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7689706</v>
      </c>
      <c r="CS49" s="593"/>
      <c r="CT49" s="593"/>
      <c r="CU49" s="593"/>
      <c r="CV49" s="593"/>
      <c r="CW49" s="593"/>
      <c r="CX49" s="593"/>
      <c r="CY49" s="594"/>
      <c r="CZ49" s="595">
        <v>100</v>
      </c>
      <c r="DA49" s="596"/>
      <c r="DB49" s="596"/>
      <c r="DC49" s="597"/>
      <c r="DD49" s="598">
        <v>4137243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uFzY8gEANaFqJZvOXT+S91ADg2qz9UlXWUEezVArJQSc+VCRxIoNElHhnPZdTJz4HN/P1QSORuMVixtfBMAlQ==" saltValue="mZ+daZ+amdbfun8kqP4I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7902</v>
      </c>
      <c r="R7" s="1090"/>
      <c r="S7" s="1090"/>
      <c r="T7" s="1090"/>
      <c r="U7" s="1090"/>
      <c r="V7" s="1090">
        <v>7683</v>
      </c>
      <c r="W7" s="1090"/>
      <c r="X7" s="1090"/>
      <c r="Y7" s="1090"/>
      <c r="Z7" s="1090"/>
      <c r="AA7" s="1090">
        <v>219</v>
      </c>
      <c r="AB7" s="1090"/>
      <c r="AC7" s="1090"/>
      <c r="AD7" s="1090"/>
      <c r="AE7" s="1091"/>
      <c r="AF7" s="1092">
        <v>171</v>
      </c>
      <c r="AG7" s="1093"/>
      <c r="AH7" s="1093"/>
      <c r="AI7" s="1093"/>
      <c r="AJ7" s="1094"/>
      <c r="AK7" s="1095">
        <v>20</v>
      </c>
      <c r="AL7" s="1096"/>
      <c r="AM7" s="1096"/>
      <c r="AN7" s="1096"/>
      <c r="AO7" s="1096"/>
      <c r="AP7" s="1096">
        <v>8525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376</v>
      </c>
      <c r="C8" s="1018"/>
      <c r="D8" s="1018"/>
      <c r="E8" s="1018"/>
      <c r="F8" s="1018"/>
      <c r="G8" s="1018"/>
      <c r="H8" s="1018"/>
      <c r="I8" s="1018"/>
      <c r="J8" s="1018"/>
      <c r="K8" s="1018"/>
      <c r="L8" s="1018"/>
      <c r="M8" s="1018"/>
      <c r="N8" s="1018"/>
      <c r="O8" s="1018"/>
      <c r="P8" s="1019"/>
      <c r="Q8" s="1025">
        <v>2</v>
      </c>
      <c r="R8" s="1026"/>
      <c r="S8" s="1026"/>
      <c r="T8" s="1026"/>
      <c r="U8" s="1026"/>
      <c r="V8" s="1026">
        <v>0</v>
      </c>
      <c r="W8" s="1026"/>
      <c r="X8" s="1026"/>
      <c r="Y8" s="1026"/>
      <c r="Z8" s="1026"/>
      <c r="AA8" s="1026">
        <v>2</v>
      </c>
      <c r="AB8" s="1026"/>
      <c r="AC8" s="1026"/>
      <c r="AD8" s="1026"/>
      <c r="AE8" s="1027"/>
      <c r="AF8" s="1022">
        <v>2</v>
      </c>
      <c r="AG8" s="1023"/>
      <c r="AH8" s="1023"/>
      <c r="AI8" s="1023"/>
      <c r="AJ8" s="1024"/>
      <c r="AK8" s="1067">
        <v>0</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377</v>
      </c>
      <c r="C9" s="1018"/>
      <c r="D9" s="1018"/>
      <c r="E9" s="1018"/>
      <c r="F9" s="1018"/>
      <c r="G9" s="1018"/>
      <c r="H9" s="1018"/>
      <c r="I9" s="1018"/>
      <c r="J9" s="1018"/>
      <c r="K9" s="1018"/>
      <c r="L9" s="1018"/>
      <c r="M9" s="1018"/>
      <c r="N9" s="1018"/>
      <c r="O9" s="1018"/>
      <c r="P9" s="1019"/>
      <c r="Q9" s="1025">
        <v>11</v>
      </c>
      <c r="R9" s="1026"/>
      <c r="S9" s="1026"/>
      <c r="T9" s="1026"/>
      <c r="U9" s="1026"/>
      <c r="V9" s="1026">
        <v>7</v>
      </c>
      <c r="W9" s="1026"/>
      <c r="X9" s="1026"/>
      <c r="Y9" s="1026"/>
      <c r="Z9" s="1026"/>
      <c r="AA9" s="1026">
        <v>3</v>
      </c>
      <c r="AB9" s="1026"/>
      <c r="AC9" s="1026"/>
      <c r="AD9" s="1026"/>
      <c r="AE9" s="1027"/>
      <c r="AF9" s="1022">
        <v>3</v>
      </c>
      <c r="AG9" s="1023"/>
      <c r="AH9" s="1023"/>
      <c r="AI9" s="1023"/>
      <c r="AJ9" s="1024"/>
      <c r="AK9" s="1067">
        <v>0</v>
      </c>
      <c r="AL9" s="1068"/>
      <c r="AM9" s="1068"/>
      <c r="AN9" s="1068"/>
      <c r="AO9" s="1068"/>
      <c r="AP9" s="1068" t="s">
        <v>549</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379</v>
      </c>
      <c r="B23" s="924" t="s">
        <v>380</v>
      </c>
      <c r="C23" s="925"/>
      <c r="D23" s="925"/>
      <c r="E23" s="925"/>
      <c r="F23" s="925"/>
      <c r="G23" s="925"/>
      <c r="H23" s="925"/>
      <c r="I23" s="925"/>
      <c r="J23" s="925"/>
      <c r="K23" s="925"/>
      <c r="L23" s="925"/>
      <c r="M23" s="925"/>
      <c r="N23" s="925"/>
      <c r="O23" s="925"/>
      <c r="P23" s="935"/>
      <c r="Q23" s="1054">
        <v>7915</v>
      </c>
      <c r="R23" s="1048"/>
      <c r="S23" s="1048"/>
      <c r="T23" s="1048"/>
      <c r="U23" s="1048"/>
      <c r="V23" s="1048">
        <v>7690</v>
      </c>
      <c r="W23" s="1048"/>
      <c r="X23" s="1048"/>
      <c r="Y23" s="1048"/>
      <c r="Z23" s="1048"/>
      <c r="AA23" s="1048">
        <v>224</v>
      </c>
      <c r="AB23" s="1048"/>
      <c r="AC23" s="1048"/>
      <c r="AD23" s="1048"/>
      <c r="AE23" s="1055"/>
      <c r="AF23" s="1056">
        <v>176</v>
      </c>
      <c r="AG23" s="1048"/>
      <c r="AH23" s="1048"/>
      <c r="AI23" s="1048"/>
      <c r="AJ23" s="1057"/>
      <c r="AK23" s="1058"/>
      <c r="AL23" s="1059"/>
      <c r="AM23" s="1059"/>
      <c r="AN23" s="1059"/>
      <c r="AO23" s="1059"/>
      <c r="AP23" s="1048">
        <v>8525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391</v>
      </c>
      <c r="C28" s="1035"/>
      <c r="D28" s="1035"/>
      <c r="E28" s="1035"/>
      <c r="F28" s="1035"/>
      <c r="G28" s="1035"/>
      <c r="H28" s="1035"/>
      <c r="I28" s="1035"/>
      <c r="J28" s="1035"/>
      <c r="K28" s="1035"/>
      <c r="L28" s="1035"/>
      <c r="M28" s="1035"/>
      <c r="N28" s="1035"/>
      <c r="O28" s="1035"/>
      <c r="P28" s="1036"/>
      <c r="Q28" s="1037">
        <v>1397</v>
      </c>
      <c r="R28" s="1038"/>
      <c r="S28" s="1038"/>
      <c r="T28" s="1038"/>
      <c r="U28" s="1038"/>
      <c r="V28" s="1038">
        <v>1386</v>
      </c>
      <c r="W28" s="1038"/>
      <c r="X28" s="1038"/>
      <c r="Y28" s="1038"/>
      <c r="Z28" s="1038"/>
      <c r="AA28" s="1038">
        <v>11</v>
      </c>
      <c r="AB28" s="1038"/>
      <c r="AC28" s="1038"/>
      <c r="AD28" s="1038"/>
      <c r="AE28" s="1039"/>
      <c r="AF28" s="1040">
        <v>11</v>
      </c>
      <c r="AG28" s="1038"/>
      <c r="AH28" s="1038"/>
      <c r="AI28" s="1038"/>
      <c r="AJ28" s="1041"/>
      <c r="AK28" s="1029">
        <v>228</v>
      </c>
      <c r="AL28" s="1030"/>
      <c r="AM28" s="1030"/>
      <c r="AN28" s="1030"/>
      <c r="AO28" s="1030"/>
      <c r="AP28" s="1030">
        <v>43</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392</v>
      </c>
      <c r="C29" s="1018"/>
      <c r="D29" s="1018"/>
      <c r="E29" s="1018"/>
      <c r="F29" s="1018"/>
      <c r="G29" s="1018"/>
      <c r="H29" s="1018"/>
      <c r="I29" s="1018"/>
      <c r="J29" s="1018"/>
      <c r="K29" s="1018"/>
      <c r="L29" s="1018"/>
      <c r="M29" s="1018"/>
      <c r="N29" s="1018"/>
      <c r="O29" s="1018"/>
      <c r="P29" s="1019"/>
      <c r="Q29" s="1025">
        <v>1079</v>
      </c>
      <c r="R29" s="1026"/>
      <c r="S29" s="1026"/>
      <c r="T29" s="1026"/>
      <c r="U29" s="1026"/>
      <c r="V29" s="1026">
        <v>968</v>
      </c>
      <c r="W29" s="1026"/>
      <c r="X29" s="1026"/>
      <c r="Y29" s="1026"/>
      <c r="Z29" s="1026"/>
      <c r="AA29" s="1026">
        <v>111</v>
      </c>
      <c r="AB29" s="1026"/>
      <c r="AC29" s="1026"/>
      <c r="AD29" s="1026"/>
      <c r="AE29" s="1027"/>
      <c r="AF29" s="1022">
        <v>111</v>
      </c>
      <c r="AG29" s="1023"/>
      <c r="AH29" s="1023"/>
      <c r="AI29" s="1023"/>
      <c r="AJ29" s="1024"/>
      <c r="AK29" s="967">
        <v>158</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393</v>
      </c>
      <c r="C30" s="1018"/>
      <c r="D30" s="1018"/>
      <c r="E30" s="1018"/>
      <c r="F30" s="1018"/>
      <c r="G30" s="1018"/>
      <c r="H30" s="1018"/>
      <c r="I30" s="1018"/>
      <c r="J30" s="1018"/>
      <c r="K30" s="1018"/>
      <c r="L30" s="1018"/>
      <c r="M30" s="1018"/>
      <c r="N30" s="1018"/>
      <c r="O30" s="1018"/>
      <c r="P30" s="1019"/>
      <c r="Q30" s="1025">
        <v>280</v>
      </c>
      <c r="R30" s="1026"/>
      <c r="S30" s="1026"/>
      <c r="T30" s="1026"/>
      <c r="U30" s="1026"/>
      <c r="V30" s="1026">
        <v>276</v>
      </c>
      <c r="W30" s="1026"/>
      <c r="X30" s="1026"/>
      <c r="Y30" s="1026"/>
      <c r="Z30" s="1026"/>
      <c r="AA30" s="1026">
        <v>4</v>
      </c>
      <c r="AB30" s="1026"/>
      <c r="AC30" s="1026"/>
      <c r="AD30" s="1026"/>
      <c r="AE30" s="1027"/>
      <c r="AF30" s="1022">
        <v>4</v>
      </c>
      <c r="AG30" s="1023"/>
      <c r="AH30" s="1023"/>
      <c r="AI30" s="1023"/>
      <c r="AJ30" s="1024"/>
      <c r="AK30" s="967">
        <v>165</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394</v>
      </c>
      <c r="C31" s="1018"/>
      <c r="D31" s="1018"/>
      <c r="E31" s="1018"/>
      <c r="F31" s="1018"/>
      <c r="G31" s="1018"/>
      <c r="H31" s="1018"/>
      <c r="I31" s="1018"/>
      <c r="J31" s="1018"/>
      <c r="K31" s="1018"/>
      <c r="L31" s="1018"/>
      <c r="M31" s="1018"/>
      <c r="N31" s="1018"/>
      <c r="O31" s="1018"/>
      <c r="P31" s="1019"/>
      <c r="Q31" s="1025">
        <v>282</v>
      </c>
      <c r="R31" s="1026"/>
      <c r="S31" s="1026"/>
      <c r="T31" s="1026"/>
      <c r="U31" s="1026"/>
      <c r="V31" s="1026">
        <v>318</v>
      </c>
      <c r="W31" s="1026"/>
      <c r="X31" s="1026"/>
      <c r="Y31" s="1026"/>
      <c r="Z31" s="1026"/>
      <c r="AA31" s="1026">
        <v>-36</v>
      </c>
      <c r="AB31" s="1026"/>
      <c r="AC31" s="1026"/>
      <c r="AD31" s="1026"/>
      <c r="AE31" s="1027"/>
      <c r="AF31" s="1022">
        <v>198</v>
      </c>
      <c r="AG31" s="1023"/>
      <c r="AH31" s="1023"/>
      <c r="AI31" s="1023"/>
      <c r="AJ31" s="1024"/>
      <c r="AK31" s="967">
        <v>59</v>
      </c>
      <c r="AL31" s="958"/>
      <c r="AM31" s="958"/>
      <c r="AN31" s="958"/>
      <c r="AO31" s="958"/>
      <c r="AP31" s="958">
        <v>768</v>
      </c>
      <c r="AQ31" s="958"/>
      <c r="AR31" s="958"/>
      <c r="AS31" s="958"/>
      <c r="AT31" s="958"/>
      <c r="AU31" s="958">
        <v>370</v>
      </c>
      <c r="AV31" s="958"/>
      <c r="AW31" s="958"/>
      <c r="AX31" s="958"/>
      <c r="AY31" s="958"/>
      <c r="AZ31" s="1028" t="s">
        <v>549</v>
      </c>
      <c r="BA31" s="1028"/>
      <c r="BB31" s="1028"/>
      <c r="BC31" s="1028"/>
      <c r="BD31" s="1028"/>
      <c r="BE31" s="959" t="s">
        <v>395</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396</v>
      </c>
      <c r="C32" s="1018"/>
      <c r="D32" s="1018"/>
      <c r="E32" s="1018"/>
      <c r="F32" s="1018"/>
      <c r="G32" s="1018"/>
      <c r="H32" s="1018"/>
      <c r="I32" s="1018"/>
      <c r="J32" s="1018"/>
      <c r="K32" s="1018"/>
      <c r="L32" s="1018"/>
      <c r="M32" s="1018"/>
      <c r="N32" s="1018"/>
      <c r="O32" s="1018"/>
      <c r="P32" s="1019"/>
      <c r="Q32" s="1025">
        <v>99</v>
      </c>
      <c r="R32" s="1026"/>
      <c r="S32" s="1026"/>
      <c r="T32" s="1026"/>
      <c r="U32" s="1026"/>
      <c r="V32" s="1026">
        <v>137</v>
      </c>
      <c r="W32" s="1026"/>
      <c r="X32" s="1026"/>
      <c r="Y32" s="1026"/>
      <c r="Z32" s="1026"/>
      <c r="AA32" s="1026">
        <v>-38</v>
      </c>
      <c r="AB32" s="1026"/>
      <c r="AC32" s="1026"/>
      <c r="AD32" s="1026"/>
      <c r="AE32" s="1027"/>
      <c r="AF32" s="1022">
        <v>131</v>
      </c>
      <c r="AG32" s="1023"/>
      <c r="AH32" s="1023"/>
      <c r="AI32" s="1023"/>
      <c r="AJ32" s="1024"/>
      <c r="AK32" s="967">
        <v>11</v>
      </c>
      <c r="AL32" s="958"/>
      <c r="AM32" s="958"/>
      <c r="AN32" s="958"/>
      <c r="AO32" s="958"/>
      <c r="AP32" s="958">
        <v>457</v>
      </c>
      <c r="AQ32" s="958"/>
      <c r="AR32" s="958"/>
      <c r="AS32" s="958"/>
      <c r="AT32" s="958"/>
      <c r="AU32" s="958">
        <v>231</v>
      </c>
      <c r="AV32" s="958"/>
      <c r="AW32" s="958"/>
      <c r="AX32" s="958"/>
      <c r="AY32" s="958"/>
      <c r="AZ32" s="1028" t="s">
        <v>549</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379</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456</v>
      </c>
      <c r="AG63" s="946"/>
      <c r="AH63" s="946"/>
      <c r="AI63" s="946"/>
      <c r="AJ63" s="1009"/>
      <c r="AK63" s="1010"/>
      <c r="AL63" s="950"/>
      <c r="AM63" s="950"/>
      <c r="AN63" s="950"/>
      <c r="AO63" s="950"/>
      <c r="AP63" s="946">
        <v>1268</v>
      </c>
      <c r="AQ63" s="946"/>
      <c r="AR63" s="946"/>
      <c r="AS63" s="946"/>
      <c r="AT63" s="946"/>
      <c r="AU63" s="946">
        <v>601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555</v>
      </c>
      <c r="C68" s="973"/>
      <c r="D68" s="973"/>
      <c r="E68" s="973"/>
      <c r="F68" s="973"/>
      <c r="G68" s="973"/>
      <c r="H68" s="973"/>
      <c r="I68" s="973"/>
      <c r="J68" s="973"/>
      <c r="K68" s="973"/>
      <c r="L68" s="973"/>
      <c r="M68" s="973"/>
      <c r="N68" s="973"/>
      <c r="O68" s="973"/>
      <c r="P68" s="974"/>
      <c r="Q68" s="975">
        <v>2498</v>
      </c>
      <c r="R68" s="969"/>
      <c r="S68" s="969"/>
      <c r="T68" s="969"/>
      <c r="U68" s="969"/>
      <c r="V68" s="969">
        <v>2430</v>
      </c>
      <c r="W68" s="969"/>
      <c r="X68" s="969"/>
      <c r="Y68" s="969"/>
      <c r="Z68" s="969"/>
      <c r="AA68" s="969">
        <v>67</v>
      </c>
      <c r="AB68" s="969"/>
      <c r="AC68" s="969"/>
      <c r="AD68" s="969"/>
      <c r="AE68" s="969"/>
      <c r="AF68" s="969">
        <v>67</v>
      </c>
      <c r="AG68" s="969"/>
      <c r="AH68" s="969"/>
      <c r="AI68" s="969"/>
      <c r="AJ68" s="969"/>
      <c r="AK68" s="969" t="s">
        <v>549</v>
      </c>
      <c r="AL68" s="969"/>
      <c r="AM68" s="969"/>
      <c r="AN68" s="969"/>
      <c r="AO68" s="969"/>
      <c r="AP68" s="969">
        <v>4051</v>
      </c>
      <c r="AQ68" s="969"/>
      <c r="AR68" s="969"/>
      <c r="AS68" s="969"/>
      <c r="AT68" s="969"/>
      <c r="AU68" s="969">
        <v>560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556</v>
      </c>
      <c r="C69" s="962"/>
      <c r="D69" s="962"/>
      <c r="E69" s="962"/>
      <c r="F69" s="962"/>
      <c r="G69" s="962"/>
      <c r="H69" s="962"/>
      <c r="I69" s="962"/>
      <c r="J69" s="962"/>
      <c r="K69" s="962"/>
      <c r="L69" s="962"/>
      <c r="M69" s="962"/>
      <c r="N69" s="962"/>
      <c r="O69" s="962"/>
      <c r="P69" s="963"/>
      <c r="Q69" s="964">
        <v>970</v>
      </c>
      <c r="R69" s="958"/>
      <c r="S69" s="958"/>
      <c r="T69" s="958"/>
      <c r="U69" s="958"/>
      <c r="V69" s="958">
        <v>953</v>
      </c>
      <c r="W69" s="958"/>
      <c r="X69" s="958"/>
      <c r="Y69" s="958"/>
      <c r="Z69" s="958"/>
      <c r="AA69" s="958">
        <v>17</v>
      </c>
      <c r="AB69" s="958"/>
      <c r="AC69" s="958"/>
      <c r="AD69" s="958"/>
      <c r="AE69" s="958"/>
      <c r="AF69" s="958">
        <v>17</v>
      </c>
      <c r="AG69" s="958"/>
      <c r="AH69" s="958"/>
      <c r="AI69" s="958"/>
      <c r="AJ69" s="958"/>
      <c r="AK69" s="958">
        <v>24</v>
      </c>
      <c r="AL69" s="958"/>
      <c r="AM69" s="958"/>
      <c r="AN69" s="958"/>
      <c r="AO69" s="958"/>
      <c r="AP69" s="958">
        <v>83</v>
      </c>
      <c r="AQ69" s="958"/>
      <c r="AR69" s="958"/>
      <c r="AS69" s="958"/>
      <c r="AT69" s="958"/>
      <c r="AU69" s="958">
        <v>13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557</v>
      </c>
      <c r="C70" s="962"/>
      <c r="D70" s="962"/>
      <c r="E70" s="962"/>
      <c r="F70" s="962"/>
      <c r="G70" s="962"/>
      <c r="H70" s="962"/>
      <c r="I70" s="962"/>
      <c r="J70" s="962"/>
      <c r="K70" s="962"/>
      <c r="L70" s="962"/>
      <c r="M70" s="962"/>
      <c r="N70" s="962"/>
      <c r="O70" s="962"/>
      <c r="P70" s="963"/>
      <c r="Q70" s="964">
        <v>6127</v>
      </c>
      <c r="R70" s="958"/>
      <c r="S70" s="958"/>
      <c r="T70" s="958"/>
      <c r="U70" s="958"/>
      <c r="V70" s="958">
        <v>7270</v>
      </c>
      <c r="W70" s="958"/>
      <c r="X70" s="958"/>
      <c r="Y70" s="958"/>
      <c r="Z70" s="958"/>
      <c r="AA70" s="958">
        <v>-1144</v>
      </c>
      <c r="AB70" s="958"/>
      <c r="AC70" s="958"/>
      <c r="AD70" s="958"/>
      <c r="AE70" s="958"/>
      <c r="AF70" s="958">
        <v>964</v>
      </c>
      <c r="AG70" s="958"/>
      <c r="AH70" s="958"/>
      <c r="AI70" s="958"/>
      <c r="AJ70" s="958"/>
      <c r="AK70" s="958" t="s">
        <v>549</v>
      </c>
      <c r="AL70" s="958"/>
      <c r="AM70" s="958"/>
      <c r="AN70" s="958"/>
      <c r="AO70" s="958"/>
      <c r="AP70" s="958">
        <v>4004</v>
      </c>
      <c r="AQ70" s="958"/>
      <c r="AR70" s="958"/>
      <c r="AS70" s="958"/>
      <c r="AT70" s="958"/>
      <c r="AU70" s="958">
        <v>498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558</v>
      </c>
      <c r="C71" s="962"/>
      <c r="D71" s="962"/>
      <c r="E71" s="962"/>
      <c r="F71" s="962"/>
      <c r="G71" s="962"/>
      <c r="H71" s="962"/>
      <c r="I71" s="962"/>
      <c r="J71" s="962"/>
      <c r="K71" s="962"/>
      <c r="L71" s="962"/>
      <c r="M71" s="962"/>
      <c r="N71" s="962"/>
      <c r="O71" s="962"/>
      <c r="P71" s="963"/>
      <c r="Q71" s="964">
        <v>133</v>
      </c>
      <c r="R71" s="958"/>
      <c r="S71" s="958"/>
      <c r="T71" s="958"/>
      <c r="U71" s="958"/>
      <c r="V71" s="958">
        <v>120</v>
      </c>
      <c r="W71" s="958"/>
      <c r="X71" s="958"/>
      <c r="Y71" s="958"/>
      <c r="Z71" s="958"/>
      <c r="AA71" s="958">
        <v>13</v>
      </c>
      <c r="AB71" s="958"/>
      <c r="AC71" s="958"/>
      <c r="AD71" s="958"/>
      <c r="AE71" s="958"/>
      <c r="AF71" s="958">
        <v>13</v>
      </c>
      <c r="AG71" s="958"/>
      <c r="AH71" s="958"/>
      <c r="AI71" s="958"/>
      <c r="AJ71" s="958"/>
      <c r="AK71" s="958">
        <v>27</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559</v>
      </c>
      <c r="C72" s="962"/>
      <c r="D72" s="962"/>
      <c r="E72" s="962"/>
      <c r="F72" s="962"/>
      <c r="G72" s="962"/>
      <c r="H72" s="962"/>
      <c r="I72" s="962"/>
      <c r="J72" s="962"/>
      <c r="K72" s="962"/>
      <c r="L72" s="962"/>
      <c r="M72" s="962"/>
      <c r="N72" s="962"/>
      <c r="O72" s="962"/>
      <c r="P72" s="963"/>
      <c r="Q72" s="964">
        <v>167564</v>
      </c>
      <c r="R72" s="958"/>
      <c r="S72" s="958"/>
      <c r="T72" s="958"/>
      <c r="U72" s="958"/>
      <c r="V72" s="958">
        <v>164371</v>
      </c>
      <c r="W72" s="958"/>
      <c r="X72" s="958"/>
      <c r="Y72" s="958"/>
      <c r="Z72" s="958"/>
      <c r="AA72" s="958">
        <v>3193</v>
      </c>
      <c r="AB72" s="958"/>
      <c r="AC72" s="958"/>
      <c r="AD72" s="958"/>
      <c r="AE72" s="958"/>
      <c r="AF72" s="958">
        <v>3193</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560</v>
      </c>
      <c r="C73" s="962"/>
      <c r="D73" s="962"/>
      <c r="E73" s="962"/>
      <c r="F73" s="962"/>
      <c r="G73" s="962"/>
      <c r="H73" s="962"/>
      <c r="I73" s="962"/>
      <c r="J73" s="962"/>
      <c r="K73" s="962"/>
      <c r="L73" s="962"/>
      <c r="M73" s="962"/>
      <c r="N73" s="962"/>
      <c r="O73" s="962"/>
      <c r="P73" s="963"/>
      <c r="Q73" s="964">
        <v>124</v>
      </c>
      <c r="R73" s="958"/>
      <c r="S73" s="958"/>
      <c r="T73" s="958"/>
      <c r="U73" s="958"/>
      <c r="V73" s="958">
        <v>124</v>
      </c>
      <c r="W73" s="958"/>
      <c r="X73" s="958"/>
      <c r="Y73" s="958"/>
      <c r="Z73" s="958"/>
      <c r="AA73" s="958">
        <v>1</v>
      </c>
      <c r="AB73" s="958"/>
      <c r="AC73" s="958"/>
      <c r="AD73" s="958"/>
      <c r="AE73" s="958"/>
      <c r="AF73" s="958">
        <v>1</v>
      </c>
      <c r="AG73" s="958"/>
      <c r="AH73" s="958"/>
      <c r="AI73" s="958"/>
      <c r="AJ73" s="958"/>
      <c r="AK73" s="958">
        <v>14</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561</v>
      </c>
      <c r="C74" s="962"/>
      <c r="D74" s="962"/>
      <c r="E74" s="962"/>
      <c r="F74" s="962"/>
      <c r="G74" s="962"/>
      <c r="H74" s="962"/>
      <c r="I74" s="962"/>
      <c r="J74" s="962"/>
      <c r="K74" s="962"/>
      <c r="L74" s="962"/>
      <c r="M74" s="962"/>
      <c r="N74" s="962"/>
      <c r="O74" s="962"/>
      <c r="P74" s="963"/>
      <c r="Q74" s="964">
        <v>502</v>
      </c>
      <c r="R74" s="958"/>
      <c r="S74" s="958"/>
      <c r="T74" s="958"/>
      <c r="U74" s="958"/>
      <c r="V74" s="958">
        <v>488</v>
      </c>
      <c r="W74" s="958"/>
      <c r="X74" s="958"/>
      <c r="Y74" s="958"/>
      <c r="Z74" s="958"/>
      <c r="AA74" s="958">
        <v>15</v>
      </c>
      <c r="AB74" s="958"/>
      <c r="AC74" s="958"/>
      <c r="AD74" s="958"/>
      <c r="AE74" s="958"/>
      <c r="AF74" s="958">
        <v>15</v>
      </c>
      <c r="AG74" s="958"/>
      <c r="AH74" s="958"/>
      <c r="AI74" s="958"/>
      <c r="AJ74" s="958"/>
      <c r="AK74" s="958">
        <v>97</v>
      </c>
      <c r="AL74" s="958"/>
      <c r="AM74" s="958"/>
      <c r="AN74" s="958"/>
      <c r="AO74" s="958"/>
      <c r="AP74" s="958">
        <v>41</v>
      </c>
      <c r="AQ74" s="958"/>
      <c r="AR74" s="958"/>
      <c r="AS74" s="958"/>
      <c r="AT74" s="958"/>
      <c r="AU74" s="958">
        <v>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562</v>
      </c>
      <c r="C75" s="962"/>
      <c r="D75" s="962"/>
      <c r="E75" s="962"/>
      <c r="F75" s="962"/>
      <c r="G75" s="962"/>
      <c r="H75" s="962"/>
      <c r="I75" s="962"/>
      <c r="J75" s="962"/>
      <c r="K75" s="962"/>
      <c r="L75" s="962"/>
      <c r="M75" s="962"/>
      <c r="N75" s="962"/>
      <c r="O75" s="962"/>
      <c r="P75" s="963"/>
      <c r="Q75" s="965">
        <v>1298</v>
      </c>
      <c r="R75" s="966"/>
      <c r="S75" s="966"/>
      <c r="T75" s="966"/>
      <c r="U75" s="967"/>
      <c r="V75" s="968">
        <v>1294</v>
      </c>
      <c r="W75" s="966"/>
      <c r="X75" s="966"/>
      <c r="Y75" s="966"/>
      <c r="Z75" s="967"/>
      <c r="AA75" s="968">
        <v>42</v>
      </c>
      <c r="AB75" s="966"/>
      <c r="AC75" s="966"/>
      <c r="AD75" s="966"/>
      <c r="AE75" s="967"/>
      <c r="AF75" s="968">
        <v>42</v>
      </c>
      <c r="AG75" s="966"/>
      <c r="AH75" s="966"/>
      <c r="AI75" s="966"/>
      <c r="AJ75" s="967"/>
      <c r="AK75" s="968" t="s">
        <v>549</v>
      </c>
      <c r="AL75" s="966"/>
      <c r="AM75" s="966"/>
      <c r="AN75" s="966"/>
      <c r="AO75" s="967"/>
      <c r="AP75" s="968">
        <v>9</v>
      </c>
      <c r="AQ75" s="966"/>
      <c r="AR75" s="966"/>
      <c r="AS75" s="966"/>
      <c r="AT75" s="967"/>
      <c r="AU75" s="968">
        <v>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563</v>
      </c>
      <c r="C76" s="962"/>
      <c r="D76" s="962"/>
      <c r="E76" s="962"/>
      <c r="F76" s="962"/>
      <c r="G76" s="962"/>
      <c r="H76" s="962"/>
      <c r="I76" s="962"/>
      <c r="J76" s="962"/>
      <c r="K76" s="962"/>
      <c r="L76" s="962"/>
      <c r="M76" s="962"/>
      <c r="N76" s="962"/>
      <c r="O76" s="962"/>
      <c r="P76" s="963"/>
      <c r="Q76" s="965">
        <v>5093</v>
      </c>
      <c r="R76" s="966"/>
      <c r="S76" s="966"/>
      <c r="T76" s="966"/>
      <c r="U76" s="967"/>
      <c r="V76" s="968">
        <v>5037</v>
      </c>
      <c r="W76" s="966"/>
      <c r="X76" s="966"/>
      <c r="Y76" s="966"/>
      <c r="Z76" s="967"/>
      <c r="AA76" s="968">
        <v>56</v>
      </c>
      <c r="AB76" s="966"/>
      <c r="AC76" s="966"/>
      <c r="AD76" s="966"/>
      <c r="AE76" s="967"/>
      <c r="AF76" s="968">
        <v>56</v>
      </c>
      <c r="AG76" s="966"/>
      <c r="AH76" s="966"/>
      <c r="AI76" s="966"/>
      <c r="AJ76" s="967"/>
      <c r="AK76" s="968">
        <v>1632</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379</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4368</v>
      </c>
      <c r="AG88" s="946"/>
      <c r="AH88" s="946"/>
      <c r="AI88" s="946"/>
      <c r="AJ88" s="946"/>
      <c r="AK88" s="950"/>
      <c r="AL88" s="950"/>
      <c r="AM88" s="950"/>
      <c r="AN88" s="950"/>
      <c r="AO88" s="950"/>
      <c r="AP88" s="946">
        <v>8188</v>
      </c>
      <c r="AQ88" s="946"/>
      <c r="AR88" s="946"/>
      <c r="AS88" s="946"/>
      <c r="AT88" s="946"/>
      <c r="AU88" s="946">
        <v>1077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701491</v>
      </c>
      <c r="AB110" s="876"/>
      <c r="AC110" s="876"/>
      <c r="AD110" s="876"/>
      <c r="AE110" s="877"/>
      <c r="AF110" s="878">
        <v>680358</v>
      </c>
      <c r="AG110" s="876"/>
      <c r="AH110" s="876"/>
      <c r="AI110" s="876"/>
      <c r="AJ110" s="877"/>
      <c r="AK110" s="878">
        <v>685621</v>
      </c>
      <c r="AL110" s="876"/>
      <c r="AM110" s="876"/>
      <c r="AN110" s="876"/>
      <c r="AO110" s="877"/>
      <c r="AP110" s="879">
        <v>22.3</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7282467</v>
      </c>
      <c r="BR110" s="829"/>
      <c r="BS110" s="829"/>
      <c r="BT110" s="829"/>
      <c r="BU110" s="829"/>
      <c r="BV110" s="829">
        <v>8194975</v>
      </c>
      <c r="BW110" s="829"/>
      <c r="BX110" s="829"/>
      <c r="BY110" s="829"/>
      <c r="BZ110" s="829"/>
      <c r="CA110" s="829">
        <v>8524901</v>
      </c>
      <c r="CB110" s="829"/>
      <c r="CC110" s="829"/>
      <c r="CD110" s="829"/>
      <c r="CE110" s="829"/>
      <c r="CF110" s="853">
        <v>277.10000000000002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1075028</v>
      </c>
      <c r="BR112" s="804"/>
      <c r="BS112" s="804"/>
      <c r="BT112" s="804"/>
      <c r="BU112" s="804"/>
      <c r="BV112" s="804">
        <v>976827</v>
      </c>
      <c r="BW112" s="804"/>
      <c r="BX112" s="804"/>
      <c r="BY112" s="804"/>
      <c r="BZ112" s="804"/>
      <c r="CA112" s="804">
        <v>890578</v>
      </c>
      <c r="CB112" s="804"/>
      <c r="CC112" s="804"/>
      <c r="CD112" s="804"/>
      <c r="CE112" s="804"/>
      <c r="CF112" s="862">
        <v>29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116033</v>
      </c>
      <c r="AB113" s="906"/>
      <c r="AC113" s="906"/>
      <c r="AD113" s="906"/>
      <c r="AE113" s="907"/>
      <c r="AF113" s="908">
        <v>102378</v>
      </c>
      <c r="AG113" s="906"/>
      <c r="AH113" s="906"/>
      <c r="AI113" s="906"/>
      <c r="AJ113" s="907"/>
      <c r="AK113" s="908">
        <v>103424</v>
      </c>
      <c r="AL113" s="906"/>
      <c r="AM113" s="906"/>
      <c r="AN113" s="906"/>
      <c r="AO113" s="907"/>
      <c r="AP113" s="909">
        <v>3.4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969863</v>
      </c>
      <c r="BR113" s="804"/>
      <c r="BS113" s="804"/>
      <c r="BT113" s="804"/>
      <c r="BU113" s="804"/>
      <c r="BV113" s="804">
        <v>1032680</v>
      </c>
      <c r="BW113" s="804"/>
      <c r="BX113" s="804"/>
      <c r="BY113" s="804"/>
      <c r="BZ113" s="804"/>
      <c r="CA113" s="804">
        <v>1068708</v>
      </c>
      <c r="CB113" s="804"/>
      <c r="CC113" s="804"/>
      <c r="CD113" s="804"/>
      <c r="CE113" s="804"/>
      <c r="CF113" s="862">
        <v>34.700000000000003</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44231</v>
      </c>
      <c r="AB114" s="767"/>
      <c r="AC114" s="767"/>
      <c r="AD114" s="767"/>
      <c r="AE114" s="768"/>
      <c r="AF114" s="769">
        <v>64142</v>
      </c>
      <c r="AG114" s="767"/>
      <c r="AH114" s="767"/>
      <c r="AI114" s="767"/>
      <c r="AJ114" s="768"/>
      <c r="AK114" s="769">
        <v>83060</v>
      </c>
      <c r="AL114" s="767"/>
      <c r="AM114" s="767"/>
      <c r="AN114" s="767"/>
      <c r="AO114" s="768"/>
      <c r="AP114" s="811">
        <v>2.7</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663909</v>
      </c>
      <c r="BR114" s="804"/>
      <c r="BS114" s="804"/>
      <c r="BT114" s="804"/>
      <c r="BU114" s="804"/>
      <c r="BV114" s="804">
        <v>646233</v>
      </c>
      <c r="BW114" s="804"/>
      <c r="BX114" s="804"/>
      <c r="BY114" s="804"/>
      <c r="BZ114" s="804"/>
      <c r="CA114" s="804">
        <v>647797</v>
      </c>
      <c r="CB114" s="804"/>
      <c r="CC114" s="804"/>
      <c r="CD114" s="804"/>
      <c r="CE114" s="804"/>
      <c r="CF114" s="862">
        <v>21.1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861755</v>
      </c>
      <c r="AB117" s="890"/>
      <c r="AC117" s="890"/>
      <c r="AD117" s="890"/>
      <c r="AE117" s="891"/>
      <c r="AF117" s="892">
        <v>846878</v>
      </c>
      <c r="AG117" s="890"/>
      <c r="AH117" s="890"/>
      <c r="AI117" s="890"/>
      <c r="AJ117" s="891"/>
      <c r="AK117" s="892">
        <v>872105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9991267</v>
      </c>
      <c r="BR119" s="832"/>
      <c r="BS119" s="832"/>
      <c r="BT119" s="832"/>
      <c r="BU119" s="832"/>
      <c r="BV119" s="832">
        <v>10850715</v>
      </c>
      <c r="BW119" s="832"/>
      <c r="BX119" s="832"/>
      <c r="BY119" s="832"/>
      <c r="BZ119" s="832"/>
      <c r="CA119" s="832">
        <v>11131984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8866750</v>
      </c>
      <c r="BR120" s="829"/>
      <c r="BS120" s="829"/>
      <c r="BT120" s="829"/>
      <c r="BU120" s="829"/>
      <c r="BV120" s="829">
        <v>9489595</v>
      </c>
      <c r="BW120" s="829"/>
      <c r="BX120" s="829"/>
      <c r="BY120" s="829"/>
      <c r="BZ120" s="829"/>
      <c r="CA120" s="829">
        <v>10283690</v>
      </c>
      <c r="CB120" s="829"/>
      <c r="CC120" s="829"/>
      <c r="CD120" s="829"/>
      <c r="CE120" s="829"/>
      <c r="CF120" s="853">
        <v>334.3</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560932</v>
      </c>
      <c r="DH120" s="829"/>
      <c r="DI120" s="829"/>
      <c r="DJ120" s="829"/>
      <c r="DK120" s="829"/>
      <c r="DL120" s="829">
        <v>499112</v>
      </c>
      <c r="DM120" s="829"/>
      <c r="DN120" s="829"/>
      <c r="DO120" s="829"/>
      <c r="DP120" s="829"/>
      <c r="DQ120" s="829">
        <v>445926</v>
      </c>
      <c r="DR120" s="829"/>
      <c r="DS120" s="829"/>
      <c r="DT120" s="829"/>
      <c r="DU120" s="829"/>
      <c r="DV120" s="830">
        <v>14.5</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366316</v>
      </c>
      <c r="BR121" s="804"/>
      <c r="BS121" s="804"/>
      <c r="BT121" s="804"/>
      <c r="BU121" s="804"/>
      <c r="BV121" s="804">
        <v>305967</v>
      </c>
      <c r="BW121" s="804"/>
      <c r="BX121" s="804"/>
      <c r="BY121" s="804"/>
      <c r="BZ121" s="804"/>
      <c r="CA121" s="804">
        <v>279065</v>
      </c>
      <c r="CB121" s="804"/>
      <c r="CC121" s="804"/>
      <c r="CD121" s="804"/>
      <c r="CE121" s="804"/>
      <c r="CF121" s="862">
        <v>9.1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444652</v>
      </c>
      <c r="DR121" s="804"/>
      <c r="DS121" s="804"/>
      <c r="DT121" s="804"/>
      <c r="DU121" s="804"/>
      <c r="DV121" s="781">
        <v>14.5</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6366482</v>
      </c>
      <c r="BR122" s="832"/>
      <c r="BS122" s="832"/>
      <c r="BT122" s="832"/>
      <c r="BU122" s="832"/>
      <c r="BV122" s="832">
        <v>6722179</v>
      </c>
      <c r="BW122" s="832"/>
      <c r="BX122" s="832"/>
      <c r="BY122" s="832"/>
      <c r="BZ122" s="832"/>
      <c r="CA122" s="832">
        <v>6792135</v>
      </c>
      <c r="CB122" s="832"/>
      <c r="CC122" s="832"/>
      <c r="CD122" s="832"/>
      <c r="CE122" s="832"/>
      <c r="CF122" s="833">
        <v>220.8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15599548</v>
      </c>
      <c r="BR123" s="820"/>
      <c r="BS123" s="820"/>
      <c r="BT123" s="820"/>
      <c r="BU123" s="820"/>
      <c r="BV123" s="820">
        <v>16517741</v>
      </c>
      <c r="BW123" s="820"/>
      <c r="BX123" s="820"/>
      <c r="BY123" s="820"/>
      <c r="BZ123" s="820"/>
      <c r="CA123" s="820">
        <v>17354890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514096</v>
      </c>
      <c r="DH124" s="751"/>
      <c r="DI124" s="751"/>
      <c r="DJ124" s="751"/>
      <c r="DK124" s="752"/>
      <c r="DL124" s="753">
        <v>477715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18069</v>
      </c>
      <c r="AB128" s="788"/>
      <c r="AC128" s="788"/>
      <c r="AD128" s="788"/>
      <c r="AE128" s="789"/>
      <c r="AF128" s="790">
        <v>19816</v>
      </c>
      <c r="AG128" s="788"/>
      <c r="AH128" s="788"/>
      <c r="AI128" s="788"/>
      <c r="AJ128" s="789"/>
      <c r="AK128" s="790">
        <v>23552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3620080</v>
      </c>
      <c r="AB129" s="767"/>
      <c r="AC129" s="767"/>
      <c r="AD129" s="767"/>
      <c r="AE129" s="768"/>
      <c r="AF129" s="769">
        <v>3579425</v>
      </c>
      <c r="AG129" s="767"/>
      <c r="AH129" s="767"/>
      <c r="AI129" s="767"/>
      <c r="AJ129" s="768"/>
      <c r="AK129" s="769">
        <v>3679158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646453</v>
      </c>
      <c r="AB130" s="767"/>
      <c r="AC130" s="767"/>
      <c r="AD130" s="767"/>
      <c r="AE130" s="768"/>
      <c r="AF130" s="769">
        <v>588778</v>
      </c>
      <c r="AG130" s="767"/>
      <c r="AH130" s="767"/>
      <c r="AI130" s="767"/>
      <c r="AJ130" s="768"/>
      <c r="AK130" s="769">
        <v>602953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2973627</v>
      </c>
      <c r="AB131" s="751"/>
      <c r="AC131" s="751"/>
      <c r="AD131" s="751"/>
      <c r="AE131" s="752"/>
      <c r="AF131" s="753">
        <v>2990647</v>
      </c>
      <c r="AG131" s="751"/>
      <c r="AH131" s="751"/>
      <c r="AI131" s="751"/>
      <c r="AJ131" s="752"/>
      <c r="AK131" s="753">
        <v>3076205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6.6327417659999997</v>
      </c>
      <c r="AB132" s="732"/>
      <c r="AC132" s="732"/>
      <c r="AD132" s="732"/>
      <c r="AE132" s="733"/>
      <c r="AF132" s="734">
        <v>7.967640447</v>
      </c>
      <c r="AG132" s="732"/>
      <c r="AH132" s="732"/>
      <c r="AI132" s="732"/>
      <c r="AJ132" s="733"/>
      <c r="AK132" s="734">
        <v>7.9838632340000002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5.5</v>
      </c>
      <c r="AB133" s="711"/>
      <c r="AC133" s="711"/>
      <c r="AD133" s="711"/>
      <c r="AE133" s="712"/>
      <c r="AF133" s="710">
        <v>6.5</v>
      </c>
      <c r="AG133" s="711"/>
      <c r="AH133" s="711"/>
      <c r="AI133" s="711"/>
      <c r="AJ133" s="712"/>
      <c r="AK133" s="710">
        <v>7.5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loyfnJ/ncpbVYe39GY9A03mBj7puki0Wnu6CJG8jwvboi6bzA2W6JmrRSA5lc7HVQzWVS3gSegn/8yRAMQFJQ==" saltValue="3Q38z44+BruOPS96zKIg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eFuuZbRWGREqJRVcpcJsgcp3Z0duXmc/LFj1dDsUlHLhUqlFG38oVojuOfD4NSVWSD4ulSFet8l12sjjhEBCA==" saltValue="L3D2VgGh6WrZs1TeYyVTH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yvdari7qcq7cxR32LBwg5L78foq8QU4H4aRoZCMMhw99T0drJyEo3CfQIzQQBklYrhk3rZzbdxTX1w9uY137w==" saltValue="BTC46roWUMluqaconq/F5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721898</v>
      </c>
      <c r="AP9" s="262">
        <v>94539</v>
      </c>
      <c r="AQ9" s="263">
        <v>186275</v>
      </c>
      <c r="AR9" s="264">
        <v>-49.2</v>
      </c>
    </row>
    <row r="10" spans="1:46" ht="13.5" customHeight="1" x14ac:dyDescent="0.2">
      <c r="A10" s="247"/>
      <c r="AK10" s="1117" t="s">
        <v>486</v>
      </c>
      <c r="AL10" s="1118"/>
      <c r="AM10" s="1118"/>
      <c r="AN10" s="1119"/>
      <c r="AO10" s="265">
        <v>151148</v>
      </c>
      <c r="AP10" s="265">
        <v>19794</v>
      </c>
      <c r="AQ10" s="266">
        <v>28060</v>
      </c>
      <c r="AR10" s="267">
        <v>-29.5</v>
      </c>
    </row>
    <row r="11" spans="1:46" ht="13.5" customHeight="1" x14ac:dyDescent="0.2">
      <c r="A11" s="247"/>
      <c r="AK11" s="1117" t="s">
        <v>487</v>
      </c>
      <c r="AL11" s="1118"/>
      <c r="AM11" s="1118"/>
      <c r="AN11" s="1119"/>
      <c r="AO11" s="265" t="s">
        <v>488</v>
      </c>
      <c r="AP11" s="265" t="s">
        <v>488</v>
      </c>
      <c r="AQ11" s="266">
        <v>7123</v>
      </c>
      <c r="AR11" s="267" t="s">
        <v>488</v>
      </c>
    </row>
    <row r="12" spans="1:46" ht="13.5" customHeight="1" x14ac:dyDescent="0.2">
      <c r="A12" s="247"/>
      <c r="AK12" s="1117" t="s">
        <v>489</v>
      </c>
      <c r="AL12" s="1118"/>
      <c r="AM12" s="1118"/>
      <c r="AN12" s="1119"/>
      <c r="AO12" s="265" t="s">
        <v>488</v>
      </c>
      <c r="AP12" s="265" t="s">
        <v>488</v>
      </c>
      <c r="AQ12" s="266">
        <v>57</v>
      </c>
      <c r="AR12" s="267" t="s">
        <v>488</v>
      </c>
    </row>
    <row r="13" spans="1:46" ht="13.5" customHeight="1" x14ac:dyDescent="0.2">
      <c r="A13" s="247"/>
      <c r="AK13" s="1117" t="s">
        <v>490</v>
      </c>
      <c r="AL13" s="1118"/>
      <c r="AM13" s="1118"/>
      <c r="AN13" s="1119"/>
      <c r="AO13" s="265">
        <v>23219</v>
      </c>
      <c r="AP13" s="265">
        <v>3041</v>
      </c>
      <c r="AQ13" s="266">
        <v>6435</v>
      </c>
      <c r="AR13" s="267">
        <v>-52.7</v>
      </c>
    </row>
    <row r="14" spans="1:46" ht="13.5" customHeight="1" x14ac:dyDescent="0.2">
      <c r="A14" s="247"/>
      <c r="AK14" s="1117" t="s">
        <v>491</v>
      </c>
      <c r="AL14" s="1118"/>
      <c r="AM14" s="1118"/>
      <c r="AN14" s="1119"/>
      <c r="AO14" s="265">
        <v>5610</v>
      </c>
      <c r="AP14" s="265">
        <v>735</v>
      </c>
      <c r="AQ14" s="266">
        <v>3786</v>
      </c>
      <c r="AR14" s="267">
        <v>-80.599999999999994</v>
      </c>
    </row>
    <row r="15" spans="1:46" ht="13.5" customHeight="1" x14ac:dyDescent="0.2">
      <c r="A15" s="247"/>
      <c r="AK15" s="1120" t="s">
        <v>492</v>
      </c>
      <c r="AL15" s="1121"/>
      <c r="AM15" s="1121"/>
      <c r="AN15" s="1122"/>
      <c r="AO15" s="265">
        <v>-50069</v>
      </c>
      <c r="AP15" s="265">
        <v>-6557</v>
      </c>
      <c r="AQ15" s="266">
        <v>-9323</v>
      </c>
      <c r="AR15" s="267">
        <v>-29.7</v>
      </c>
    </row>
    <row r="16" spans="1:46" ht="13" x14ac:dyDescent="0.2">
      <c r="A16" s="247"/>
      <c r="AK16" s="1120" t="s">
        <v>178</v>
      </c>
      <c r="AL16" s="1121"/>
      <c r="AM16" s="1121"/>
      <c r="AN16" s="1122"/>
      <c r="AO16" s="265">
        <v>851806</v>
      </c>
      <c r="AP16" s="265">
        <v>111551</v>
      </c>
      <c r="AQ16" s="266">
        <v>222412</v>
      </c>
      <c r="AR16" s="267">
        <v>-49.8</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10.74</v>
      </c>
      <c r="AP21" s="278">
        <v>17.59</v>
      </c>
      <c r="AQ21" s="279">
        <v>-6.85</v>
      </c>
      <c r="AS21" s="280"/>
      <c r="AT21" s="276"/>
    </row>
    <row r="22" spans="1:46" s="248" customFormat="1" ht="13" x14ac:dyDescent="0.2">
      <c r="A22" s="276"/>
      <c r="AK22" s="1123" t="s">
        <v>498</v>
      </c>
      <c r="AL22" s="1124"/>
      <c r="AM22" s="1124"/>
      <c r="AN22" s="1125"/>
      <c r="AO22" s="281">
        <v>97.6</v>
      </c>
      <c r="AP22" s="282">
        <v>95.9</v>
      </c>
      <c r="AQ22" s="283">
        <v>1.7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685621</v>
      </c>
      <c r="AP32" s="291">
        <v>89788</v>
      </c>
      <c r="AQ32" s="292">
        <v>124581</v>
      </c>
      <c r="AR32" s="293">
        <v>-27.9</v>
      </c>
    </row>
    <row r="33" spans="1:46" ht="13.5" customHeight="1" x14ac:dyDescent="0.2">
      <c r="A33" s="247"/>
      <c r="AK33" s="1107" t="s">
        <v>503</v>
      </c>
      <c r="AL33" s="1108"/>
      <c r="AM33" s="1108"/>
      <c r="AN33" s="1109"/>
      <c r="AO33" s="291" t="s">
        <v>488</v>
      </c>
      <c r="AP33" s="291" t="s">
        <v>488</v>
      </c>
      <c r="AQ33" s="292">
        <v>76</v>
      </c>
      <c r="AR33" s="293" t="s">
        <v>488</v>
      </c>
    </row>
    <row r="34" spans="1:46" ht="27" customHeight="1" x14ac:dyDescent="0.2">
      <c r="A34" s="247"/>
      <c r="AK34" s="1107" t="s">
        <v>504</v>
      </c>
      <c r="AL34" s="1108"/>
      <c r="AM34" s="1108"/>
      <c r="AN34" s="1109"/>
      <c r="AO34" s="291" t="s">
        <v>488</v>
      </c>
      <c r="AP34" s="291" t="s">
        <v>488</v>
      </c>
      <c r="AQ34" s="292">
        <v>163</v>
      </c>
      <c r="AR34" s="293" t="s">
        <v>488</v>
      </c>
    </row>
    <row r="35" spans="1:46" ht="27" customHeight="1" x14ac:dyDescent="0.2">
      <c r="A35" s="247"/>
      <c r="AK35" s="1107" t="s">
        <v>505</v>
      </c>
      <c r="AL35" s="1108"/>
      <c r="AM35" s="1108"/>
      <c r="AN35" s="1109"/>
      <c r="AO35" s="291">
        <v>103424</v>
      </c>
      <c r="AP35" s="291">
        <v>13544</v>
      </c>
      <c r="AQ35" s="292">
        <v>24428</v>
      </c>
      <c r="AR35" s="293">
        <v>-44.6</v>
      </c>
    </row>
    <row r="36" spans="1:46" ht="27" customHeight="1" x14ac:dyDescent="0.2">
      <c r="A36" s="247"/>
      <c r="AK36" s="1107" t="s">
        <v>506</v>
      </c>
      <c r="AL36" s="1108"/>
      <c r="AM36" s="1108"/>
      <c r="AN36" s="1109"/>
      <c r="AO36" s="291">
        <v>83060</v>
      </c>
      <c r="AP36" s="291">
        <v>10877</v>
      </c>
      <c r="AQ36" s="292">
        <v>4294</v>
      </c>
      <c r="AR36" s="293">
        <v>153.30000000000001</v>
      </c>
    </row>
    <row r="37" spans="1:46" ht="13.5" customHeight="1" x14ac:dyDescent="0.2">
      <c r="A37" s="247"/>
      <c r="AK37" s="1107" t="s">
        <v>507</v>
      </c>
      <c r="AL37" s="1108"/>
      <c r="AM37" s="1108"/>
      <c r="AN37" s="1109"/>
      <c r="AO37" s="291" t="s">
        <v>488</v>
      </c>
      <c r="AP37" s="291" t="s">
        <v>488</v>
      </c>
      <c r="AQ37" s="292">
        <v>880</v>
      </c>
      <c r="AR37" s="293" t="s">
        <v>488</v>
      </c>
    </row>
    <row r="38" spans="1:46" ht="27" customHeight="1" x14ac:dyDescent="0.2">
      <c r="A38" s="247"/>
      <c r="AK38" s="1110" t="s">
        <v>508</v>
      </c>
      <c r="AL38" s="1111"/>
      <c r="AM38" s="1111"/>
      <c r="AN38" s="1112"/>
      <c r="AO38" s="294" t="s">
        <v>488</v>
      </c>
      <c r="AP38" s="294" t="s">
        <v>488</v>
      </c>
      <c r="AQ38" s="295">
        <v>22</v>
      </c>
      <c r="AR38" s="283" t="s">
        <v>488</v>
      </c>
      <c r="AS38" s="290"/>
    </row>
    <row r="39" spans="1:46" ht="13" x14ac:dyDescent="0.2">
      <c r="A39" s="247"/>
      <c r="AK39" s="1110" t="s">
        <v>509</v>
      </c>
      <c r="AL39" s="1111"/>
      <c r="AM39" s="1111"/>
      <c r="AN39" s="1112"/>
      <c r="AO39" s="291">
        <v>-23552</v>
      </c>
      <c r="AP39" s="291">
        <v>-3084</v>
      </c>
      <c r="AQ39" s="292">
        <v>-5293</v>
      </c>
      <c r="AR39" s="293">
        <v>-41.7</v>
      </c>
      <c r="AS39" s="290"/>
    </row>
    <row r="40" spans="1:46" ht="27" customHeight="1" x14ac:dyDescent="0.2">
      <c r="A40" s="247"/>
      <c r="AK40" s="1107" t="s">
        <v>510</v>
      </c>
      <c r="AL40" s="1108"/>
      <c r="AM40" s="1108"/>
      <c r="AN40" s="1109"/>
      <c r="AO40" s="291">
        <v>-602953</v>
      </c>
      <c r="AP40" s="291">
        <v>-78962</v>
      </c>
      <c r="AQ40" s="292">
        <v>-99375</v>
      </c>
      <c r="AR40" s="293">
        <v>-20.5</v>
      </c>
      <c r="AS40" s="290"/>
    </row>
    <row r="41" spans="1:46" ht="13" x14ac:dyDescent="0.2">
      <c r="A41" s="247"/>
      <c r="AK41" s="1113" t="s">
        <v>288</v>
      </c>
      <c r="AL41" s="1114"/>
      <c r="AM41" s="1114"/>
      <c r="AN41" s="1115"/>
      <c r="AO41" s="291">
        <v>245600</v>
      </c>
      <c r="AP41" s="291">
        <v>32163</v>
      </c>
      <c r="AQ41" s="292">
        <v>49775</v>
      </c>
      <c r="AR41" s="293">
        <v>-35.4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1405128</v>
      </c>
      <c r="AN51" s="313">
        <v>173216</v>
      </c>
      <c r="AO51" s="314">
        <v>-5.3</v>
      </c>
      <c r="AP51" s="315">
        <v>200194</v>
      </c>
      <c r="AQ51" s="316">
        <v>5.2</v>
      </c>
      <c r="AR51" s="317">
        <v>-10.5</v>
      </c>
    </row>
    <row r="52" spans="1:44" ht="13" x14ac:dyDescent="0.2">
      <c r="A52" s="247"/>
      <c r="AK52" s="318"/>
      <c r="AL52" s="319" t="s">
        <v>520</v>
      </c>
      <c r="AM52" s="320">
        <v>258747</v>
      </c>
      <c r="AN52" s="321">
        <v>31897</v>
      </c>
      <c r="AO52" s="322">
        <v>0.4</v>
      </c>
      <c r="AP52" s="323">
        <v>106422</v>
      </c>
      <c r="AQ52" s="324">
        <v>20.100000000000001</v>
      </c>
      <c r="AR52" s="325">
        <v>-19.7</v>
      </c>
    </row>
    <row r="53" spans="1:44" ht="13" x14ac:dyDescent="0.2">
      <c r="A53" s="247"/>
      <c r="AK53" s="303" t="s">
        <v>521</v>
      </c>
      <c r="AL53" s="304"/>
      <c r="AM53" s="312">
        <v>1268439</v>
      </c>
      <c r="AN53" s="313">
        <v>158416</v>
      </c>
      <c r="AO53" s="314">
        <v>-8.5</v>
      </c>
      <c r="AP53" s="315">
        <v>196914</v>
      </c>
      <c r="AQ53" s="316">
        <v>-1.6</v>
      </c>
      <c r="AR53" s="317">
        <v>-6.9</v>
      </c>
    </row>
    <row r="54" spans="1:44" ht="13" x14ac:dyDescent="0.2">
      <c r="A54" s="247"/>
      <c r="AK54" s="318"/>
      <c r="AL54" s="319" t="s">
        <v>520</v>
      </c>
      <c r="AM54" s="320">
        <v>158530</v>
      </c>
      <c r="AN54" s="321">
        <v>19799</v>
      </c>
      <c r="AO54" s="322">
        <v>-37.9</v>
      </c>
      <c r="AP54" s="323">
        <v>98966</v>
      </c>
      <c r="AQ54" s="324">
        <v>-7</v>
      </c>
      <c r="AR54" s="325">
        <v>-30.9</v>
      </c>
    </row>
    <row r="55" spans="1:44" ht="13" x14ac:dyDescent="0.2">
      <c r="A55" s="247"/>
      <c r="AK55" s="303" t="s">
        <v>522</v>
      </c>
      <c r="AL55" s="304"/>
      <c r="AM55" s="312">
        <v>1238444</v>
      </c>
      <c r="AN55" s="313">
        <v>156468</v>
      </c>
      <c r="AO55" s="314">
        <v>-1.2</v>
      </c>
      <c r="AP55" s="315">
        <v>204757</v>
      </c>
      <c r="AQ55" s="316">
        <v>4</v>
      </c>
      <c r="AR55" s="317">
        <v>-5.2</v>
      </c>
    </row>
    <row r="56" spans="1:44" ht="13" x14ac:dyDescent="0.2">
      <c r="A56" s="247"/>
      <c r="AK56" s="318"/>
      <c r="AL56" s="319" t="s">
        <v>520</v>
      </c>
      <c r="AM56" s="320">
        <v>325666</v>
      </c>
      <c r="AN56" s="321">
        <v>41145</v>
      </c>
      <c r="AO56" s="322">
        <v>107.8</v>
      </c>
      <c r="AP56" s="323">
        <v>106071</v>
      </c>
      <c r="AQ56" s="324">
        <v>7.2</v>
      </c>
      <c r="AR56" s="325">
        <v>100.6</v>
      </c>
    </row>
    <row r="57" spans="1:44" ht="13" x14ac:dyDescent="0.2">
      <c r="A57" s="247"/>
      <c r="AK57" s="303" t="s">
        <v>523</v>
      </c>
      <c r="AL57" s="304"/>
      <c r="AM57" s="312">
        <v>2047245</v>
      </c>
      <c r="AN57" s="313">
        <v>263922</v>
      </c>
      <c r="AO57" s="314">
        <v>68.7</v>
      </c>
      <c r="AP57" s="315">
        <v>194971</v>
      </c>
      <c r="AQ57" s="316">
        <v>-4.8</v>
      </c>
      <c r="AR57" s="317">
        <v>73.5</v>
      </c>
    </row>
    <row r="58" spans="1:44" ht="13" x14ac:dyDescent="0.2">
      <c r="A58" s="247"/>
      <c r="AK58" s="318"/>
      <c r="AL58" s="319" t="s">
        <v>520</v>
      </c>
      <c r="AM58" s="320">
        <v>1104871</v>
      </c>
      <c r="AN58" s="321">
        <v>142435</v>
      </c>
      <c r="AO58" s="322">
        <v>246.2</v>
      </c>
      <c r="AP58" s="323">
        <v>105966</v>
      </c>
      <c r="AQ58" s="324">
        <v>-0.1</v>
      </c>
      <c r="AR58" s="325">
        <v>246.3</v>
      </c>
    </row>
    <row r="59" spans="1:44" ht="13" x14ac:dyDescent="0.2">
      <c r="A59" s="247"/>
      <c r="AK59" s="303" t="s">
        <v>524</v>
      </c>
      <c r="AL59" s="304"/>
      <c r="AM59" s="312">
        <v>1819761</v>
      </c>
      <c r="AN59" s="313">
        <v>238313</v>
      </c>
      <c r="AO59" s="314">
        <v>-9.6999999999999993</v>
      </c>
      <c r="AP59" s="315">
        <v>224172</v>
      </c>
      <c r="AQ59" s="316">
        <v>15</v>
      </c>
      <c r="AR59" s="317">
        <v>-24.7</v>
      </c>
    </row>
    <row r="60" spans="1:44" ht="13" x14ac:dyDescent="0.2">
      <c r="A60" s="247"/>
      <c r="AK60" s="318"/>
      <c r="AL60" s="319" t="s">
        <v>520</v>
      </c>
      <c r="AM60" s="320">
        <v>231083</v>
      </c>
      <c r="AN60" s="321">
        <v>30262</v>
      </c>
      <c r="AO60" s="322">
        <v>-78.8</v>
      </c>
      <c r="AP60" s="323">
        <v>117611</v>
      </c>
      <c r="AQ60" s="324">
        <v>11</v>
      </c>
      <c r="AR60" s="325">
        <v>-89.8</v>
      </c>
    </row>
    <row r="61" spans="1:44" ht="13" x14ac:dyDescent="0.2">
      <c r="A61" s="247"/>
      <c r="AK61" s="303" t="s">
        <v>525</v>
      </c>
      <c r="AL61" s="326"/>
      <c r="AM61" s="312">
        <v>1555803</v>
      </c>
      <c r="AN61" s="313">
        <v>198067</v>
      </c>
      <c r="AO61" s="314">
        <v>8.8000000000000007</v>
      </c>
      <c r="AP61" s="315">
        <v>204202</v>
      </c>
      <c r="AQ61" s="327">
        <v>3.6</v>
      </c>
      <c r="AR61" s="317">
        <v>5.2</v>
      </c>
    </row>
    <row r="62" spans="1:44" ht="13" x14ac:dyDescent="0.2">
      <c r="A62" s="247"/>
      <c r="AK62" s="318"/>
      <c r="AL62" s="319" t="s">
        <v>520</v>
      </c>
      <c r="AM62" s="320">
        <v>415779</v>
      </c>
      <c r="AN62" s="321">
        <v>53108</v>
      </c>
      <c r="AO62" s="322">
        <v>47.5</v>
      </c>
      <c r="AP62" s="323">
        <v>107007</v>
      </c>
      <c r="AQ62" s="324">
        <v>6.2</v>
      </c>
      <c r="AR62" s="325">
        <v>41.3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MFbkD21Vx79kVJDX+dRQrdkr/6CHt5Ev+2po+5ualg0rkxS2SODKN14jZojUyDeib2xA/TqTjmCesTYSnvD/w==" saltValue="H5Sux5UvhFi0SNQ/2BdU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TrJ9bmydvJ8GjprFHKCofAmd7nyVywoUmASOOUEbEK7F9H5EuoBtd5lzLDusN/UKnqxsk7OD9wYijkyjnx8olQ==" saltValue="xAcu+x0ZXJothWZw2CGP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h0tQf0TmsUwFKmx5QKuACfK9EJPlpHgAmfSD29BdpYRGhwp5uivcExBG2312O5gjJ0bOzG9wWDCwOsYtAye40g==" saltValue="mwB6wF+lHjjElCMxka1M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71.03</v>
      </c>
      <c r="G47" s="12">
        <v>68.59</v>
      </c>
      <c r="H47" s="12">
        <v>72.69</v>
      </c>
      <c r="I47" s="12">
        <v>76.3</v>
      </c>
      <c r="J47" s="13">
        <v>77.02</v>
      </c>
    </row>
    <row r="48" spans="2:10" ht="57.75" customHeight="1" x14ac:dyDescent="0.2">
      <c r="B48" s="14"/>
      <c r="C48" s="1128" t="s">
        <v>4</v>
      </c>
      <c r="D48" s="1128"/>
      <c r="E48" s="1129"/>
      <c r="F48" s="15">
        <v>5.36</v>
      </c>
      <c r="G48" s="16">
        <v>5.53</v>
      </c>
      <c r="H48" s="16">
        <v>5.0599999999999996</v>
      </c>
      <c r="I48" s="16">
        <v>5.07</v>
      </c>
      <c r="J48" s="17">
        <v>4.78</v>
      </c>
    </row>
    <row r="49" spans="2:10" ht="57.75" customHeight="1" thickBot="1" x14ac:dyDescent="0.25">
      <c r="B49" s="18"/>
      <c r="C49" s="1130" t="s">
        <v>5</v>
      </c>
      <c r="D49" s="1130"/>
      <c r="E49" s="1131"/>
      <c r="F49" s="19" t="s">
        <v>532</v>
      </c>
      <c r="G49" s="20">
        <v>3.28</v>
      </c>
      <c r="H49" s="20">
        <v>2.4700000000000002</v>
      </c>
      <c r="I49" s="20">
        <v>2.74</v>
      </c>
      <c r="J49" s="21">
        <v>2.64</v>
      </c>
    </row>
    <row r="50" spans="2:10" ht="13" x14ac:dyDescent="0.2"/>
  </sheetData>
  <sheetProtection algorithmName="SHA-512" hashValue="bBmkfwnzNb9WB3oqx4vsH3vsGUbu1Nsic2mmGs3/WpOKclKz4VcFyTdmZJo0skVYW9YRnuWdTrsgMrmD6NxmaQ==" saltValue="xDOLx9COXaTzXqZc4k2iG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2026-03-13T05:32:01Z</cp:lastPrinted>
  <dcterms:created xsi:type="dcterms:W3CDTF">2026-02-23T08:09:40Z</dcterms:created>
  <dcterms:modified xsi:type="dcterms:W3CDTF">2026-03-18T05:58:23Z</dcterms:modified>
  <cp:category/>
</cp:coreProperties>
</file>