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令和４年度　経営比較\"/>
    </mc:Choice>
  </mc:AlternateContent>
  <xr:revisionPtr revIDLastSave="0" documentId="13_ncr:1_{7C58E0BE-F089-403C-877C-DD28ED033422}" xr6:coauthVersionLast="43" xr6:coauthVersionMax="43" xr10:uidLastSave="{00000000-0000-0000-0000-000000000000}"/>
  <workbookProtection workbookAlgorithmName="SHA-512" workbookHashValue="G2Fb3hQwLImAVDVPUMzGNTBX4JgnHil6HxfG2oaETPdn8qr0DiNpM6+OMWj83Nt07BZTqVfAWw220LQUvAzXKQ==" workbookSaltValue="JjuioEFNhPanLtF+F/xdHg==" workbookSpinCount="100000" lockStructure="1"/>
  <bookViews>
    <workbookView xWindow="2028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<sst xmlns="http://schemas.openxmlformats.org/spreadsheetml/2006/main" count="228" uniqueCount="113">
  <si>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</si>
  <si>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</si>
  <si>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</si>
  <si>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</si>
  <si>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</si>
  <si>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</si>
  <si>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</si>
  <si>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</si>
  <si>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</si>
  <si>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</si>
  <si>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</si>
  <si>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</si>
  <si>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</si>
  <si>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</si>
  <si>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</si>
  <si>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</si>
  <si>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</si>
  <si>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</si>
  <si>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</si>
  <si>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</si>
  <si>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</si>
  <si>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</si>
  <si>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</si>
  <si>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</si>
  <si>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</si>
  <si>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</si>
  <si>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</si>
  <si>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</si>
  <si>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</si>
  <si>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</si>
  <si>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</si>
  <si>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</si>
  <si>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</si>
  <si>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</si>
  <si>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</si>
  <si>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</si>
  <si>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</si>
  <si>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</si>
  <si>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</si>
  <si>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</si>
  <si>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</si>
  <si>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</si>
  <si>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</si>
  <si>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</si>
  <si>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</si>
  <si>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</si>
  <si>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</si>
  <si>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</si>
  <si>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</si>
  <si>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</si>
  <si>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</si>
  <si>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</si>
  <si>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</si>
  <si>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</si>
  <si>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</si>
  <si>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</si>
  <si>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</si>
  <si>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</si>
  <si>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</si>
  <si>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</si>
  <si>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</si>
  <si>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</si>
  <si>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</si>
  <si>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</si>
  <si>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</si>
  <si>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</si>
  <si>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</si>
  <si>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</si>
  <si>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</si>
  <si>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</si>
  <si>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</si>
  <si>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</si>
  <si>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</si>
  <si>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</si>
  <si>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</si>
  <si>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</si>
  <si>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</si>
  <si>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</si>
  <si>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</si>
  <si>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</si>
  <si>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</si>
  <si>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</si>
  <si>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</si>
  <si>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</si>
  <si>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</si>
  <si>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</si>
  <si>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</si>
  <si>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</si>
  <si>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</si>
  <si>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</si>
  <si>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</si>
  <si>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</si>
  <si>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</si>
  <si>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</si>
  <si>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</si>
  <si>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</si>
  <si>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</si>
  <si>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</si>
  <si>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</si>
  <si>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</si>
  <si>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</si>
  <si>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</si>
  <si>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</si>
  <si>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</si>
  <si>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</si>
  <si>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</si>
  <si>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</si>
  <si>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</si>
  <si>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</si>
  <si>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</si>
  <si>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会計移行後の5年間で経常収支は毎年赤字であり、累積欠損金解消までの見通しが無い状況である。欠損金の解消と安定した営業収益を確保する経営改善を図る必要があると考えられる。
　施設や設備、管路の更新計画が無く更新に対する財源が企業債の借入のみとなってしまうと償還利息の返済等と相まって流動資産の減少ペースが加速する恐れがある。
　施設・管路更新に向けて計画を早急に立て、今後の投資を見通せるようにすること、それらに対しての自己財源を確保できるような経営改善は早期検討課題である。</t>
    <rPh sb="1" eb="3">
      <t>カイケイ</t>
    </rPh>
    <rPh sb="3" eb="5">
      <t>イコウ</t>
    </rPh>
    <rPh sb="5" eb="6">
      <t>ゴ</t>
    </rPh>
    <rPh sb="8" eb="9">
      <t>ネン</t>
    </rPh>
    <rPh sb="9" eb="10">
      <t>アイダ</t>
    </rPh>
    <rPh sb="16" eb="18">
      <t>マイトシ</t>
    </rPh>
    <rPh sb="34" eb="36">
      <t>ミトオ</t>
    </rPh>
    <rPh sb="38" eb="39">
      <t>ナ</t>
    </rPh>
    <rPh sb="40" eb="42">
      <t>ジョウキョウ</t>
    </rPh>
    <rPh sb="46" eb="49">
      <t>ケッソンキン</t>
    </rPh>
    <rPh sb="50" eb="52">
      <t>カイショウ</t>
    </rPh>
    <rPh sb="71" eb="72">
      <t>ハカ</t>
    </rPh>
    <rPh sb="98" eb="100">
      <t>ケイカク</t>
    </rPh>
    <rPh sb="101" eb="102">
      <t>ナ</t>
    </rPh>
    <rPh sb="103" eb="105">
      <t>コウシン</t>
    </rPh>
    <rPh sb="106" eb="107">
      <t>タイ</t>
    </rPh>
    <rPh sb="109" eb="111">
      <t>ザイゲン</t>
    </rPh>
    <rPh sb="128" eb="130">
      <t>ショウカン</t>
    </rPh>
    <rPh sb="130" eb="132">
      <t>リソク</t>
    </rPh>
    <rPh sb="133" eb="135">
      <t>ヘンサイ</t>
    </rPh>
    <rPh sb="135" eb="136">
      <t>トウ</t>
    </rPh>
    <rPh sb="137" eb="138">
      <t>アイ</t>
    </rPh>
    <rPh sb="141" eb="143">
      <t>リュウドウ</t>
    </rPh>
    <rPh sb="143" eb="145">
      <t>シサン</t>
    </rPh>
    <rPh sb="156" eb="157">
      <t>オソ</t>
    </rPh>
    <rPh sb="175" eb="177">
      <t>ケイカク</t>
    </rPh>
    <rPh sb="178" eb="180">
      <t>サッキュウ</t>
    </rPh>
    <rPh sb="181" eb="182">
      <t>タ</t>
    </rPh>
    <rPh sb="184" eb="186">
      <t>コンゴ</t>
    </rPh>
    <rPh sb="187" eb="189">
      <t>トウシ</t>
    </rPh>
    <rPh sb="190" eb="192">
      <t>ミトオ</t>
    </rPh>
    <rPh sb="206" eb="207">
      <t>タイ</t>
    </rPh>
    <rPh sb="210" eb="212">
      <t>ジコ</t>
    </rPh>
    <rPh sb="212" eb="214">
      <t>ザイゲン</t>
    </rPh>
    <rPh sb="215" eb="217">
      <t>カクホ</t>
    </rPh>
    <phoneticPr fontId="4"/>
  </si>
  <si>
    <t>　①②経常収支比率は、100％を下回っているが、令和3年度は例年より経常収支比率が100％へ近づいている。営業収益は減少したものの、営業費用、営業外費用の減少と営業外収益が増加したことが要因であり、特別利益を加えた決算値では、2年続けての黒字となった。欠損金は減少したものの、未だに平均値を大きく超える比率であることから累積欠損金の解消を早期に検討する必要がある。
　③流動比率は、流動資産の減少及び流動負債の増加のため、令和3年度も微減となった。100％を下回らなければ短期的な支払能力を有しているとされているが、会計移行後、減少が続いており、平均値を大きく下回っていることから、今後、適正な供給単価の設定が必要であると考えられる。
　④企業債残高対給水収益比率は、起債の償還ピークを迎え減少傾向であるが、令和3年度も前年度に引き続き借入を行っており、給水収益は前年度から減少していることから、今後、企業債残高の増加が懸念される。
　⑤⑥料金回収率は前年度から0.74ポイント上昇し、類似団体を上回っているが、これは更に経常費用削減等を行い、給水原価が微減したためである。
  ⑦施設利用率は、88.63%と変わらず高水準となっており、現状、適切な施設規模であると言える。
　⑧有収率は71.33%と類似団体平均と比べて未だ低く、漏水個所を特定し維持管理を行っていく必要がある。</t>
    <rPh sb="53" eb="55">
      <t>エイギョウ</t>
    </rPh>
    <rPh sb="55" eb="57">
      <t>シュウエキ</t>
    </rPh>
    <rPh sb="58" eb="60">
      <t>ゲンショウ</t>
    </rPh>
    <rPh sb="71" eb="74">
      <t>エイギョウガイ</t>
    </rPh>
    <rPh sb="74" eb="76">
      <t>ヒヨウ</t>
    </rPh>
    <rPh sb="86" eb="88">
      <t>ゾウカ</t>
    </rPh>
    <rPh sb="114" eb="115">
      <t>ネン</t>
    </rPh>
    <rPh sb="115" eb="116">
      <t>ツヅ</t>
    </rPh>
    <rPh sb="126" eb="129">
      <t>ケッソンキン</t>
    </rPh>
    <rPh sb="130" eb="132">
      <t>ゲンショウ</t>
    </rPh>
    <rPh sb="138" eb="139">
      <t>イマ</t>
    </rPh>
    <rPh sb="258" eb="260">
      <t>カイケイ</t>
    </rPh>
    <rPh sb="260" eb="262">
      <t>イコウ</t>
    </rPh>
    <rPh sb="262" eb="263">
      <t>ゴ</t>
    </rPh>
    <rPh sb="273" eb="276">
      <t>ヘイキンチ</t>
    </rPh>
    <rPh sb="277" eb="278">
      <t>オオ</t>
    </rPh>
    <rPh sb="280" eb="282">
      <t>シタマワ</t>
    </rPh>
    <rPh sb="291" eb="293">
      <t>コンゴ</t>
    </rPh>
    <rPh sb="334" eb="336">
      <t>キサイ</t>
    </rPh>
    <rPh sb="360" eb="363">
      <t>ゼンネンド</t>
    </rPh>
    <rPh sb="364" eb="365">
      <t>ヒ</t>
    </rPh>
    <rPh sb="366" eb="367">
      <t>ツヅ</t>
    </rPh>
    <rPh sb="368" eb="370">
      <t>カリイレ</t>
    </rPh>
    <rPh sb="371" eb="372">
      <t>オコナ</t>
    </rPh>
    <rPh sb="382" eb="385">
      <t>ゼンネンド</t>
    </rPh>
    <rPh sb="387" eb="389">
      <t>ゲンショウ</t>
    </rPh>
    <rPh sb="398" eb="400">
      <t>コンゴ</t>
    </rPh>
    <rPh sb="426" eb="429">
      <t>ゼンネンド</t>
    </rPh>
    <rPh sb="477" eb="479">
      <t>ビゲン</t>
    </rPh>
    <rPh sb="566" eb="568">
      <t>ロウスイ</t>
    </rPh>
    <rPh sb="568" eb="570">
      <t>カショ</t>
    </rPh>
    <rPh sb="571" eb="573">
      <t>トクテイ</t>
    </rPh>
    <phoneticPr fontId="4"/>
  </si>
  <si>
    <t>　上水道事業として開始してからの年数が5年と短いため、不明資産を除くと減価償却率は類似団体と比べ大きく下回っており、管路経年化率は現在のところ発生していない。
　今後の老朽化に対する更新事業に備えるため、経営改善を図る必要があると同時に更新費用を平準化するための計画を策定し、後年、適切な時期に必要な投資を行っていく必要がある。</t>
    <rPh sb="20" eb="21">
      <t>ネン</t>
    </rPh>
    <rPh sb="115" eb="117">
      <t>ドウジ</t>
    </rPh>
    <rPh sb="138" eb="140">
      <t>コウネン</t>
    </rPh>
    <rPh sb="144" eb="146">
      <t>ジキ</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</si>
</sst>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0.21</c:v>
                </c:pt>
                <c:pt idx="1">
                  <c:v>0.16</c:v>
                </c:pt>
                <c:pt idx="2">
                  <c:v>0.78</c:v>
                </c:pt>
                <c:pt idx="3">
                  <c:v>0.35</c:v>
                </c:pt>
                <c:pt idx="4">
                  <c:v>0.23</c:v>
                </c:pt>
              </c:numCache>
            </c:numRef>
          </c:val>
          <c:extLst>
            <c:ext xmlns:c16="http://schemas.microsoft.com/office/drawing/2014/chart" uri="{C3380CC4-5D6E-409C-BE32-E72D297353CC}">
              <c16:uniqueId val="{00000000-BE5B-4F42-BD8E-2375C2D1FC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BE5B-4F42-BD8E-2375C2D1FC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76.05</c:v>
                </c:pt>
                <c:pt idx="1">
                  <c:v>90.31</c:v>
                </c:pt>
                <c:pt idx="2">
                  <c:v>89.49</c:v>
                </c:pt>
                <c:pt idx="3">
                  <c:v>89.07</c:v>
                </c:pt>
                <c:pt idx="4">
                  <c:v>88.63</c:v>
                </c:pt>
              </c:numCache>
            </c:numRef>
          </c:val>
          <c:extLst>
            <c:ext xmlns:c16="http://schemas.microsoft.com/office/drawing/2014/chart" uri="{C3380CC4-5D6E-409C-BE32-E72D297353CC}">
              <c16:uniqueId val="{00000000-12BD-48AC-A14C-C1A75388E7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12BD-48AC-A14C-C1A75388E7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72.48</c:v>
                </c:pt>
                <c:pt idx="1">
                  <c:v>70.95</c:v>
                </c:pt>
                <c:pt idx="2">
                  <c:v>71.55</c:v>
                </c:pt>
                <c:pt idx="3">
                  <c:v>72.64</c:v>
                </c:pt>
                <c:pt idx="4">
                  <c:v>71.33</c:v>
                </c:pt>
              </c:numCache>
            </c:numRef>
          </c:val>
          <c:extLst>
            <c:ext xmlns:c16="http://schemas.microsoft.com/office/drawing/2014/chart" uri="{C3380CC4-5D6E-409C-BE32-E72D297353CC}">
              <c16:uniqueId val="{00000000-F385-4350-973C-42F62734F7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F385-4350-973C-42F62734F7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88.28</c:v>
                </c:pt>
                <c:pt idx="1">
                  <c:v>86.95</c:v>
                </c:pt>
                <c:pt idx="2">
                  <c:v>96.48</c:v>
                </c:pt>
                <c:pt idx="3">
                  <c:v>99.13</c:v>
                </c:pt>
                <c:pt idx="4">
                  <c:v>99.76</c:v>
                </c:pt>
              </c:numCache>
            </c:numRef>
          </c:val>
          <c:extLst>
            <c:ext xmlns:c16="http://schemas.microsoft.com/office/drawing/2014/chart" uri="{C3380CC4-5D6E-409C-BE32-E72D297353CC}">
              <c16:uniqueId val="{00000000-073E-491E-8F2B-93D3BD64E8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073E-491E-8F2B-93D3BD64E8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4.32</c:v>
                </c:pt>
                <c:pt idx="1">
                  <c:v>8.39</c:v>
                </c:pt>
                <c:pt idx="2">
                  <c:v>12.08</c:v>
                </c:pt>
                <c:pt idx="3">
                  <c:v>15.55</c:v>
                </c:pt>
                <c:pt idx="4">
                  <c:v>19.09</c:v>
                </c:pt>
              </c:numCache>
            </c:numRef>
          </c:val>
          <c:extLst>
            <c:ext xmlns:c16="http://schemas.microsoft.com/office/drawing/2014/chart" uri="{C3380CC4-5D6E-409C-BE32-E72D297353CC}">
              <c16:uniqueId val="{00000000-5416-4E3D-A7CA-DD2C9B0D4D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5416-4E3D-A7CA-DD2C9B0D4D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F-49B3-B5FF-85C2DD603E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501F-49B3-B5FF-85C2DD603E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24.93</c:v>
                </c:pt>
                <c:pt idx="1">
                  <c:v>47.56</c:v>
                </c:pt>
                <c:pt idx="2">
                  <c:v>50.93</c:v>
                </c:pt>
                <c:pt idx="3">
                  <c:v>49.72</c:v>
                </c:pt>
                <c:pt idx="4">
                  <c:v>46.41</c:v>
                </c:pt>
              </c:numCache>
            </c:numRef>
          </c:val>
          <c:extLst>
            <c:ext xmlns:c16="http://schemas.microsoft.com/office/drawing/2014/chart" uri="{C3380CC4-5D6E-409C-BE32-E72D297353CC}">
              <c16:uniqueId val="{00000000-5031-4F1D-BF82-8C2D705AE6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5031-4F1D-BF82-8C2D705AE6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229.06</c:v>
                </c:pt>
                <c:pt idx="1">
                  <c:v>200.87</c:v>
                </c:pt>
                <c:pt idx="2">
                  <c:v>175.27</c:v>
                </c:pt>
                <c:pt idx="3">
                  <c:v>173.97</c:v>
                </c:pt>
                <c:pt idx="4">
                  <c:v>168.61</c:v>
                </c:pt>
              </c:numCache>
            </c:numRef>
          </c:val>
          <c:extLst>
            <c:ext xmlns:c16="http://schemas.microsoft.com/office/drawing/2014/chart" uri="{C3380CC4-5D6E-409C-BE32-E72D297353CC}">
              <c16:uniqueId val="{00000000-3009-43E8-AF4D-D9D643B5AD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3009-43E8-AF4D-D9D643B5AD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1088.77</c:v>
                </c:pt>
                <c:pt idx="1">
                  <c:v>1026.53</c:v>
                </c:pt>
                <c:pt idx="2">
                  <c:v>937.75</c:v>
                </c:pt>
                <c:pt idx="3">
                  <c:v>879.15</c:v>
                </c:pt>
                <c:pt idx="4">
                  <c:v>822.57</c:v>
                </c:pt>
              </c:numCache>
            </c:numRef>
          </c:val>
          <c:extLst>
            <c:ext xmlns:c16="http://schemas.microsoft.com/office/drawing/2014/chart" uri="{C3380CC4-5D6E-409C-BE32-E72D297353CC}">
              <c16:uniqueId val="{00000000-3665-4550-9C8B-EF9563334F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3665-4550-9C8B-EF9563334F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75.319999999999993</c:v>
                </c:pt>
                <c:pt idx="1">
                  <c:v>72.959999999999994</c:v>
                </c:pt>
                <c:pt idx="2">
                  <c:v>85.93</c:v>
                </c:pt>
                <c:pt idx="3">
                  <c:v>87.61</c:v>
                </c:pt>
                <c:pt idx="4">
                  <c:v>88.35</c:v>
                </c:pt>
              </c:numCache>
            </c:numRef>
          </c:val>
          <c:extLst>
            <c:ext xmlns:c16="http://schemas.microsoft.com/office/drawing/2014/chart" uri="{C3380CC4-5D6E-409C-BE32-E72D297353CC}">
              <c16:uniqueId val="{00000000-35ED-4758-8BA8-AABECB0239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35ED-4758-8BA8-AABECB0239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167.14</c:v>
                </c:pt>
                <c:pt idx="1">
                  <c:v>172.34</c:v>
                </c:pt>
                <c:pt idx="2">
                  <c:v>148.72</c:v>
                </c:pt>
                <c:pt idx="3">
                  <c:v>145.46</c:v>
                </c:pt>
                <c:pt idx="4">
                  <c:v>145.01</c:v>
                </c:pt>
              </c:numCache>
            </c:numRef>
          </c:val>
          <c:extLst>
            <c:ext xmlns:c16="http://schemas.microsoft.com/office/drawing/2014/chart" uri="{C3380CC4-5D6E-409C-BE32-E72D297353CC}">
              <c16:uniqueId val="{00000000-4E5A-48A7-BC53-C3BC770B25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4E5A-48A7-BC53-C3BC770B25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1" zoomScaleNormal="100" workbookViewId="0">
      <selection activeCell="AF35" sqref="A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印南町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8007</v>
      </c>
      <c r="AM8" s="45"/>
      <c r="AN8" s="45"/>
      <c r="AO8" s="45"/>
      <c r="AP8" s="45"/>
      <c r="AQ8" s="45"/>
      <c r="AR8" s="45"/>
      <c r="AS8" s="45"/>
      <c r="AT8" s="46">
        <f>データ!$S$6</f>
        <v>113.62</v>
      </c>
      <c r="AU8" s="47"/>
      <c r="AV8" s="47"/>
      <c r="AW8" s="47"/>
      <c r="AX8" s="47"/>
      <c r="AY8" s="47"/>
      <c r="AZ8" s="47"/>
      <c r="BA8" s="47"/>
      <c r="BB8" s="48">
        <f>データ!$T$6</f>
        <v>70.47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57.2</v>
      </c>
      <c r="J10" s="47"/>
      <c r="K10" s="47"/>
      <c r="L10" s="47"/>
      <c r="M10" s="47"/>
      <c r="N10" s="47"/>
      <c r="O10" s="81"/>
      <c r="P10" s="48">
        <f>データ!$P$6</f>
        <v>98.37</v>
      </c>
      <c r="Q10" s="48"/>
      <c r="R10" s="48"/>
      <c r="S10" s="48"/>
      <c r="T10" s="48"/>
      <c r="U10" s="48"/>
      <c r="V10" s="48"/>
      <c r="W10" s="45">
        <f>データ!$Q$6</f>
        <v>2440</v>
      </c>
      <c r="X10" s="45"/>
      <c r="Y10" s="45"/>
      <c r="Z10" s="45"/>
      <c r="AA10" s="45"/>
      <c r="AB10" s="45"/>
      <c r="AC10" s="45"/>
      <c r="AD10" s="2"/>
      <c r="AE10" s="2"/>
      <c r="AF10" s="2"/>
      <c r="AG10" s="2"/>
      <c r="AH10" s="2"/>
      <c r="AI10" s="2"/>
      <c r="AJ10" s="2"/>
      <c r="AK10" s="2"/>
      <c r="AL10" s="45">
        <f>データ!$U$6</f>
        <v>7838</v>
      </c>
      <c r="AM10" s="45"/>
      <c r="AN10" s="45"/>
      <c r="AO10" s="45"/>
      <c r="AP10" s="45"/>
      <c r="AQ10" s="45"/>
      <c r="AR10" s="45"/>
      <c r="AS10" s="45"/>
      <c r="AT10" s="46">
        <f>データ!$V$6</f>
        <v>65</v>
      </c>
      <c r="AU10" s="47"/>
      <c r="AV10" s="47"/>
      <c r="AW10" s="47"/>
      <c r="AX10" s="47"/>
      <c r="AY10" s="47"/>
      <c r="AZ10" s="47"/>
      <c r="BA10" s="47"/>
      <c r="BB10" s="48">
        <f>データ!$W$6</f>
        <v>120.58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UMxHMIFG/lbCgjYgH3S/14SABwBFmvkSBm30NLcMJKNvvr5RT3gckFcCQOtOhpWBa97ycbwzMcKm/UqeXsDXg==" saltValue="vBIHJmBbF7WNH8PJG7zl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303909</v>
      </c>
      <c r="D6" s="20">
        <f t="shared" si="3"/>
        <v>46</v>
      </c>
      <c r="E6" s="20">
        <f t="shared" si="3"/>
        <v>1</v>
      </c>
      <c r="F6" s="20">
        <f t="shared" si="3"/>
        <v>0</v>
      </c>
      <c r="G6" s="20">
        <f t="shared" si="3"/>
        <v>1</v>
      </c>
      <c r="H6" s="20" t="str">
        <f t="shared" si="3"/>
        <v>和歌山県　印南町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57.2</v>
      </c>
      <c r="P6" s="21">
        <f t="shared" si="3"/>
        <v>98.37</v>
      </c>
      <c r="Q6" s="21">
        <f t="shared" si="3"/>
        <v>2440</v>
      </c>
      <c r="R6" s="21">
        <f t="shared" si="3"/>
        <v>8007</v>
      </c>
      <c r="S6" s="21">
        <f t="shared" si="3"/>
        <v>113.62</v>
      </c>
      <c r="T6" s="21">
        <f t="shared" si="3"/>
        <v>70.47</v>
      </c>
      <c r="U6" s="21">
        <f t="shared" si="3"/>
        <v>7838</v>
      </c>
      <c r="V6" s="21">
        <f t="shared" si="3"/>
        <v>65</v>
      </c>
      <c r="W6" s="21">
        <f t="shared" si="3"/>
        <v>120.58</v>
      </c>
      <c r="X6" s="22">
        <f>IF(X7="",NA(),X7)</f>
        <v>88.28</v>
      </c>
      <c r="Y6" s="22">
        <f t="shared" ref="Y6:AG6" si="4">IF(Y7="",NA(),Y7)</f>
        <v>86.95</v>
      </c>
      <c r="Z6" s="22">
        <f t="shared" si="4"/>
        <v>96.48</v>
      </c>
      <c r="AA6" s="22">
        <f t="shared" si="4"/>
        <v>99.13</v>
      </c>
      <c r="AB6" s="22">
        <f t="shared" si="4"/>
        <v>99.76</v>
      </c>
      <c r="AC6" s="22">
        <f t="shared" si="4"/>
        <v>104.47</v>
      </c>
      <c r="AD6" s="22">
        <f t="shared" si="4"/>
        <v>103.81</v>
      </c>
      <c r="AE6" s="22">
        <f t="shared" si="4"/>
        <v>104.35</v>
      </c>
      <c r="AF6" s="22">
        <f t="shared" si="4"/>
        <v>105.34</v>
      </c>
      <c r="AG6" s="22">
        <f t="shared" si="4"/>
        <v>105.77</v>
      </c>
      <c r="AH6" s="21" t="str">
        <f>IF(AH7="","",IF(AH7="-","【-】","【"&amp;SUBSTITUTE(TEXT(AH7,"#,##0.00"),"-","△")&amp;"】"))</f>
        <v>【111.39】</v>
      </c>
      <c r="AI6" s="22">
        <f>IF(AI7="",NA(),AI7)</f>
        <v>24.93</v>
      </c>
      <c r="AJ6" s="22">
        <f t="shared" ref="AJ6:AR6" si="5">IF(AJ7="",NA(),AJ7)</f>
        <v>47.56</v>
      </c>
      <c r="AK6" s="22">
        <f t="shared" si="5"/>
        <v>50.93</v>
      </c>
      <c r="AL6" s="22">
        <f t="shared" si="5"/>
        <v>49.72</v>
      </c>
      <c r="AM6" s="22">
        <f t="shared" si="5"/>
        <v>46.41</v>
      </c>
      <c r="AN6" s="22">
        <f t="shared" si="5"/>
        <v>16.399999999999999</v>
      </c>
      <c r="AO6" s="22">
        <f t="shared" si="5"/>
        <v>25.66</v>
      </c>
      <c r="AP6" s="22">
        <f t="shared" si="5"/>
        <v>21.69</v>
      </c>
      <c r="AQ6" s="22">
        <f t="shared" si="5"/>
        <v>24.04</v>
      </c>
      <c r="AR6" s="22">
        <f t="shared" si="5"/>
        <v>28.03</v>
      </c>
      <c r="AS6" s="21" t="str">
        <f>IF(AS7="","",IF(AS7="-","【-】","【"&amp;SUBSTITUTE(TEXT(AS7,"#,##0.00"),"-","△")&amp;"】"))</f>
        <v>【1.30】</v>
      </c>
      <c r="AT6" s="22">
        <f>IF(AT7="",NA(),AT7)</f>
        <v>229.06</v>
      </c>
      <c r="AU6" s="22">
        <f t="shared" ref="AU6:BC6" si="6">IF(AU7="",NA(),AU7)</f>
        <v>200.87</v>
      </c>
      <c r="AV6" s="22">
        <f t="shared" si="6"/>
        <v>175.27</v>
      </c>
      <c r="AW6" s="22">
        <f t="shared" si="6"/>
        <v>173.97</v>
      </c>
      <c r="AX6" s="22">
        <f t="shared" si="6"/>
        <v>168.61</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1088.77</v>
      </c>
      <c r="BF6" s="22">
        <f t="shared" ref="BF6:BN6" si="7">IF(BF7="",NA(),BF7)</f>
        <v>1026.53</v>
      </c>
      <c r="BG6" s="22">
        <f t="shared" si="7"/>
        <v>937.75</v>
      </c>
      <c r="BH6" s="22">
        <f t="shared" si="7"/>
        <v>879.15</v>
      </c>
      <c r="BI6" s="22">
        <f t="shared" si="7"/>
        <v>822.57</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75.319999999999993</v>
      </c>
      <c r="BQ6" s="22">
        <f t="shared" ref="BQ6:BY6" si="8">IF(BQ7="",NA(),BQ7)</f>
        <v>72.959999999999994</v>
      </c>
      <c r="BR6" s="22">
        <f t="shared" si="8"/>
        <v>85.93</v>
      </c>
      <c r="BS6" s="22">
        <f t="shared" si="8"/>
        <v>87.61</v>
      </c>
      <c r="BT6" s="22">
        <f t="shared" si="8"/>
        <v>88.35</v>
      </c>
      <c r="BU6" s="22">
        <f t="shared" si="8"/>
        <v>87.51</v>
      </c>
      <c r="BV6" s="22">
        <f t="shared" si="8"/>
        <v>84.77</v>
      </c>
      <c r="BW6" s="22">
        <f t="shared" si="8"/>
        <v>87.11</v>
      </c>
      <c r="BX6" s="22">
        <f t="shared" si="8"/>
        <v>82.78</v>
      </c>
      <c r="BY6" s="22">
        <f t="shared" si="8"/>
        <v>84.82</v>
      </c>
      <c r="BZ6" s="21" t="str">
        <f>IF(BZ7="","",IF(BZ7="-","【-】","【"&amp;SUBSTITUTE(TEXT(BZ7,"#,##0.00"),"-","△")&amp;"】"))</f>
        <v>【102.35】</v>
      </c>
      <c r="CA6" s="22">
        <f>IF(CA7="",NA(),CA7)</f>
        <v>167.14</v>
      </c>
      <c r="CB6" s="22">
        <f t="shared" ref="CB6:CJ6" si="9">IF(CB7="",NA(),CB7)</f>
        <v>172.34</v>
      </c>
      <c r="CC6" s="22">
        <f t="shared" si="9"/>
        <v>148.72</v>
      </c>
      <c r="CD6" s="22">
        <f t="shared" si="9"/>
        <v>145.46</v>
      </c>
      <c r="CE6" s="22">
        <f t="shared" si="9"/>
        <v>145.01</v>
      </c>
      <c r="CF6" s="22">
        <f t="shared" si="9"/>
        <v>218.42</v>
      </c>
      <c r="CG6" s="22">
        <f t="shared" si="9"/>
        <v>227.27</v>
      </c>
      <c r="CH6" s="22">
        <f t="shared" si="9"/>
        <v>223.98</v>
      </c>
      <c r="CI6" s="22">
        <f t="shared" si="9"/>
        <v>225.09</v>
      </c>
      <c r="CJ6" s="22">
        <f t="shared" si="9"/>
        <v>224.82</v>
      </c>
      <c r="CK6" s="21" t="str">
        <f>IF(CK7="","",IF(CK7="-","【-】","【"&amp;SUBSTITUTE(TEXT(CK7,"#,##0.00"),"-","△")&amp;"】"))</f>
        <v>【167.74】</v>
      </c>
      <c r="CL6" s="22">
        <f>IF(CL7="",NA(),CL7)</f>
        <v>76.05</v>
      </c>
      <c r="CM6" s="22">
        <f t="shared" ref="CM6:CU6" si="10">IF(CM7="",NA(),CM7)</f>
        <v>90.31</v>
      </c>
      <c r="CN6" s="22">
        <f t="shared" si="10"/>
        <v>89.49</v>
      </c>
      <c r="CO6" s="22">
        <f t="shared" si="10"/>
        <v>89.07</v>
      </c>
      <c r="CP6" s="22">
        <f t="shared" si="10"/>
        <v>88.63</v>
      </c>
      <c r="CQ6" s="22">
        <f t="shared" si="10"/>
        <v>50.24</v>
      </c>
      <c r="CR6" s="22">
        <f t="shared" si="10"/>
        <v>50.29</v>
      </c>
      <c r="CS6" s="22">
        <f t="shared" si="10"/>
        <v>49.64</v>
      </c>
      <c r="CT6" s="22">
        <f t="shared" si="10"/>
        <v>49.38</v>
      </c>
      <c r="CU6" s="22">
        <f t="shared" si="10"/>
        <v>50.09</v>
      </c>
      <c r="CV6" s="21" t="str">
        <f>IF(CV7="","",IF(CV7="-","【-】","【"&amp;SUBSTITUTE(TEXT(CV7,"#,##0.00"),"-","△")&amp;"】"))</f>
        <v>【60.29】</v>
      </c>
      <c r="CW6" s="22">
        <f>IF(CW7="",NA(),CW7)</f>
        <v>72.48</v>
      </c>
      <c r="CX6" s="22">
        <f t="shared" ref="CX6:DF6" si="11">IF(CX7="",NA(),CX7)</f>
        <v>70.95</v>
      </c>
      <c r="CY6" s="22">
        <f t="shared" si="11"/>
        <v>71.55</v>
      </c>
      <c r="CZ6" s="22">
        <f t="shared" si="11"/>
        <v>72.64</v>
      </c>
      <c r="DA6" s="22">
        <f t="shared" si="11"/>
        <v>71.33</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4.32</v>
      </c>
      <c r="DI6" s="22">
        <f t="shared" ref="DI6:DQ6" si="12">IF(DI7="",NA(),DI7)</f>
        <v>8.39</v>
      </c>
      <c r="DJ6" s="22">
        <f t="shared" si="12"/>
        <v>12.08</v>
      </c>
      <c r="DK6" s="22">
        <f t="shared" si="12"/>
        <v>15.55</v>
      </c>
      <c r="DL6" s="22">
        <f t="shared" si="12"/>
        <v>19.09</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0.21</v>
      </c>
      <c r="EE6" s="22">
        <f t="shared" ref="EE6:EM6" si="14">IF(EE7="",NA(),EE7)</f>
        <v>0.16</v>
      </c>
      <c r="EF6" s="22">
        <f t="shared" si="14"/>
        <v>0.78</v>
      </c>
      <c r="EG6" s="22">
        <f t="shared" si="14"/>
        <v>0.35</v>
      </c>
      <c r="EH6" s="22">
        <f t="shared" si="14"/>
        <v>0.23</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303909</v>
      </c>
      <c r="D7" s="24">
        <v>46</v>
      </c>
      <c r="E7" s="24">
        <v>1</v>
      </c>
      <c r="F7" s="24">
        <v>0</v>
      </c>
      <c r="G7" s="24">
        <v>1</v>
      </c>
      <c r="H7" s="24" t="s">
        <v>93</v>
      </c>
      <c r="I7" s="24" t="s">
        <v>94</v>
      </c>
      <c r="J7" s="24" t="s">
        <v>95</v>
      </c>
      <c r="K7" s="24" t="s">
        <v>96</v>
      </c>
      <c r="L7" s="24" t="s">
        <v>97</v>
      </c>
      <c r="M7" s="24" t="s">
        <v>98</v>
      </c>
      <c r="N7" s="25" t="s">
        <v>99</v>
      </c>
      <c r="O7" s="25">
        <v>57.2</v>
      </c>
      <c r="P7" s="25">
        <v>98.37</v>
      </c>
      <c r="Q7" s="25">
        <v>2440</v>
      </c>
      <c r="R7" s="25">
        <v>8007</v>
      </c>
      <c r="S7" s="25">
        <v>113.62</v>
      </c>
      <c r="T7" s="25">
        <v>70.47</v>
      </c>
      <c r="U7" s="25">
        <v>7838</v>
      </c>
      <c r="V7" s="25">
        <v>65</v>
      </c>
      <c r="W7" s="25">
        <v>120.58</v>
      </c>
      <c r="X7" s="25">
        <v>88.28</v>
      </c>
      <c r="Y7" s="25">
        <v>86.95</v>
      </c>
      <c r="Z7" s="25">
        <v>96.48</v>
      </c>
      <c r="AA7" s="25">
        <v>99.13</v>
      </c>
      <c r="AB7" s="25">
        <v>99.76</v>
      </c>
      <c r="AC7" s="25">
        <v>104.47</v>
      </c>
      <c r="AD7" s="25">
        <v>103.81</v>
      </c>
      <c r="AE7" s="25">
        <v>104.35</v>
      </c>
      <c r="AF7" s="25">
        <v>105.34</v>
      </c>
      <c r="AG7" s="25">
        <v>105.77</v>
      </c>
      <c r="AH7" s="25">
        <v>111.39</v>
      </c>
      <c r="AI7" s="25">
        <v>24.93</v>
      </c>
      <c r="AJ7" s="25">
        <v>47.56</v>
      </c>
      <c r="AK7" s="25">
        <v>50.93</v>
      </c>
      <c r="AL7" s="25">
        <v>49.72</v>
      </c>
      <c r="AM7" s="25">
        <v>46.41</v>
      </c>
      <c r="AN7" s="25">
        <v>16.399999999999999</v>
      </c>
      <c r="AO7" s="25">
        <v>25.66</v>
      </c>
      <c r="AP7" s="25">
        <v>21.69</v>
      </c>
      <c r="AQ7" s="25">
        <v>24.04</v>
      </c>
      <c r="AR7" s="25">
        <v>28.03</v>
      </c>
      <c r="AS7" s="25">
        <v>1.3</v>
      </c>
      <c r="AT7" s="25">
        <v>229.06</v>
      </c>
      <c r="AU7" s="25">
        <v>200.87</v>
      </c>
      <c r="AV7" s="25">
        <v>175.27</v>
      </c>
      <c r="AW7" s="25">
        <v>173.97</v>
      </c>
      <c r="AX7" s="25">
        <v>168.61</v>
      </c>
      <c r="AY7" s="25">
        <v>293.23</v>
      </c>
      <c r="AZ7" s="25">
        <v>300.14</v>
      </c>
      <c r="BA7" s="25">
        <v>301.04000000000002</v>
      </c>
      <c r="BB7" s="25">
        <v>305.08</v>
      </c>
      <c r="BC7" s="25">
        <v>305.33999999999997</v>
      </c>
      <c r="BD7" s="25">
        <v>261.51</v>
      </c>
      <c r="BE7" s="25">
        <v>1088.77</v>
      </c>
      <c r="BF7" s="25">
        <v>1026.53</v>
      </c>
      <c r="BG7" s="25">
        <v>937.75</v>
      </c>
      <c r="BH7" s="25">
        <v>879.15</v>
      </c>
      <c r="BI7" s="25">
        <v>822.57</v>
      </c>
      <c r="BJ7" s="25">
        <v>542.29999999999995</v>
      </c>
      <c r="BK7" s="25">
        <v>566.65</v>
      </c>
      <c r="BL7" s="25">
        <v>551.62</v>
      </c>
      <c r="BM7" s="25">
        <v>585.59</v>
      </c>
      <c r="BN7" s="25">
        <v>561.34</v>
      </c>
      <c r="BO7" s="25">
        <v>265.16000000000003</v>
      </c>
      <c r="BP7" s="25">
        <v>75.319999999999993</v>
      </c>
      <c r="BQ7" s="25">
        <v>72.959999999999994</v>
      </c>
      <c r="BR7" s="25">
        <v>85.93</v>
      </c>
      <c r="BS7" s="25">
        <v>87.61</v>
      </c>
      <c r="BT7" s="25">
        <v>88.35</v>
      </c>
      <c r="BU7" s="25">
        <v>87.51</v>
      </c>
      <c r="BV7" s="25">
        <v>84.77</v>
      </c>
      <c r="BW7" s="25">
        <v>87.11</v>
      </c>
      <c r="BX7" s="25">
        <v>82.78</v>
      </c>
      <c r="BY7" s="25">
        <v>84.82</v>
      </c>
      <c r="BZ7" s="25">
        <v>102.35</v>
      </c>
      <c r="CA7" s="25">
        <v>167.14</v>
      </c>
      <c r="CB7" s="25">
        <v>172.34</v>
      </c>
      <c r="CC7" s="25">
        <v>148.72</v>
      </c>
      <c r="CD7" s="25">
        <v>145.46</v>
      </c>
      <c r="CE7" s="25">
        <v>145.01</v>
      </c>
      <c r="CF7" s="25">
        <v>218.42</v>
      </c>
      <c r="CG7" s="25">
        <v>227.27</v>
      </c>
      <c r="CH7" s="25">
        <v>223.98</v>
      </c>
      <c r="CI7" s="25">
        <v>225.09</v>
      </c>
      <c r="CJ7" s="25">
        <v>224.82</v>
      </c>
      <c r="CK7" s="25">
        <v>167.74</v>
      </c>
      <c r="CL7" s="25">
        <v>76.05</v>
      </c>
      <c r="CM7" s="25">
        <v>90.31</v>
      </c>
      <c r="CN7" s="25">
        <v>89.49</v>
      </c>
      <c r="CO7" s="25">
        <v>89.07</v>
      </c>
      <c r="CP7" s="25">
        <v>88.63</v>
      </c>
      <c r="CQ7" s="25">
        <v>50.24</v>
      </c>
      <c r="CR7" s="25">
        <v>50.29</v>
      </c>
      <c r="CS7" s="25">
        <v>49.64</v>
      </c>
      <c r="CT7" s="25">
        <v>49.38</v>
      </c>
      <c r="CU7" s="25">
        <v>50.09</v>
      </c>
      <c r="CV7" s="25">
        <v>60.29</v>
      </c>
      <c r="CW7" s="25">
        <v>72.48</v>
      </c>
      <c r="CX7" s="25">
        <v>70.95</v>
      </c>
      <c r="CY7" s="25">
        <v>71.55</v>
      </c>
      <c r="CZ7" s="25">
        <v>72.64</v>
      </c>
      <c r="DA7" s="25">
        <v>71.33</v>
      </c>
      <c r="DB7" s="25">
        <v>78.650000000000006</v>
      </c>
      <c r="DC7" s="25">
        <v>77.73</v>
      </c>
      <c r="DD7" s="25">
        <v>78.09</v>
      </c>
      <c r="DE7" s="25">
        <v>78.010000000000005</v>
      </c>
      <c r="DF7" s="25">
        <v>77.599999999999994</v>
      </c>
      <c r="DG7" s="25">
        <v>90.12</v>
      </c>
      <c r="DH7" s="25">
        <v>4.32</v>
      </c>
      <c r="DI7" s="25">
        <v>8.39</v>
      </c>
      <c r="DJ7" s="25">
        <v>12.08</v>
      </c>
      <c r="DK7" s="25">
        <v>15.55</v>
      </c>
      <c r="DL7" s="25">
        <v>19.09</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0.21</v>
      </c>
      <c r="EE7" s="25">
        <v>0.16</v>
      </c>
      <c r="EF7" s="25">
        <v>0.78</v>
      </c>
      <c r="EG7" s="25">
        <v>0.35</v>
      </c>
      <c r="EH7" s="25">
        <v>0.23</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2023-01-12T01:09:27Z</cp:lastPrinted>
  <dcterms:created xsi:type="dcterms:W3CDTF">2022-12-01T01:02:50Z</dcterms:created>
  <dcterms:modified xsi:type="dcterms:W3CDTF">2023-01-12T01:10:19Z</dcterms:modified>
  <cp:category/>
</cp:coreProperties>
</file>