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inm317\Desktop\令和5年度（令和4年度決算）\02_経営比較分析表（各団体分）\20_印南町\"/>
    </mc:Choice>
  </mc:AlternateContent>
  <xr:revisionPtr revIDLastSave="0" documentId="13_ncr:1_{6E6C7345-E871-43A8-B9B8-91B33A110A19}" xr6:coauthVersionLast="43" xr6:coauthVersionMax="43" xr10:uidLastSave="{00000000-0000-0000-0000-000000000000}"/>
  <workbookProtection workbookAlgorithmName="SHA-512" workbookHashValue="czliv8oAADdGe4iZBqCRLhz+nSlymADPPH0ZRdOdAzFhDYpiOTFsFTpLlu2nWC4/ebPG/WnXM4yP/I0O/7eWkA==" workbookSaltValue="nDBkm+lGv6qMBIENDajpbw==" workbookSpinCount="100000" lockStructure="1"/>
  <bookViews>
    <workbookView xWindow="20280" yWindow="-120" windowWidth="29040" windowHeight="158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<sst xmlns="http://schemas.openxmlformats.org/spreadsheetml/2006/main" count="228" uniqueCount="114">
  <si>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</si>
  <si>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</si>
  <si>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</si>
  <si>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</si>
  <si>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</si>
  <si>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</si>
  <si>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</si>
  <si>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</si>
  <si>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</si>
  <si>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</si>
  <si>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</si>
  <si>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</si>
  <si>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</si>
  <si>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</si>
  <si>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</si>
  <si>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</si>
  <si>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</si>
  <si>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</si>
  <si>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</si>
  <si>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</si>
  <si>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</si>
  <si>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</si>
  <si>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</si>
  <si>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</si>
  <si>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</si>
  <si>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</si>
  <si>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</si>
  <si>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</si>
  <si>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</si>
  <si>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</si>
  <si>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</si>
  <si>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</si>
  <si>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</si>
  <si>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</si>
  <si>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</si>
  <si>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</si>
  <si>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</si>
  <si>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</si>
  <si>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</si>
  <si>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</si>
  <si>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</si>
  <si>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</si>
  <si>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</si>
  <si>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</si>
  <si>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</si>
  <si>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</si>
  <si>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</si>
  <si>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</si>
  <si>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</si>
  <si>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</si>
  <si>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</si>
  <si>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</si>
  <si>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</si>
  <si>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</si>
  <si>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</si>
  <si>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</si>
  <si>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</si>
  <si>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</si>
  <si>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</si>
  <si>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</si>
  <si>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</si>
  <si>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</si>
  <si>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</si>
  <si>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</si>
  <si>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</si>
  <si>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</si>
  <si>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</si>
  <si>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</si>
  <si>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</si>
  <si>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</si>
  <si>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</si>
  <si>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</si>
  <si>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</si>
  <si>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</si>
  <si>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</si>
  <si>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</si>
  <si>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</si>
  <si>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</si>
  <si>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</si>
  <si>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</si>
  <si>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</si>
  <si>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</si>
  <si>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</si>
  <si>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</si>
  <si>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</si>
  <si>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</si>
  <si>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</si>
  <si>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</si>
  <si>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</si>
  <si>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</si>
  <si>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</si>
  <si>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</si>
  <si>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</si>
  <si>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印南町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</si>
  <si>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</si>
  <si>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</si>
  <si>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</si>
  <si>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</si>
  <si>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</si>
  <si>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</si>
  <si>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</si>
  <si>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</si>
  <si>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</si>
  <si>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</si>
  <si>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</si>
  <si>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</si>
  <si>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</si>
  <si>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</si>
  <si>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</si>
  <si>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</si>
  <si>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</si>
  <si>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会計移行後、経常収支は毎年赤字であり、累積欠損金解消までの見通しが無い状況である。
物価高騰等による費用の増加が次年度までで終了するか複数年度続くか見通しが立たない状況であるが、欠損金の解消と安定した営業収益を確保する経営改善を図る必要があると考えられる。
　企業債償還金のピークは過ぎたが、施設・管路更新に向けて計画を早急に立て、今後の投資の収支を把握すること、自己財源を起債のみの依存すると再び企業債償還金で会計が圧迫されかねないため、起債以外の財源を確保できるような経営収支計画の検討が急がれる。</t>
    <rPh sb="131" eb="133">
      <t>キギョウ</t>
    </rPh>
    <rPh sb="133" eb="134">
      <t>サイ</t>
    </rPh>
    <rPh sb="134" eb="136">
      <t>ショウカン</t>
    </rPh>
    <rPh sb="136" eb="137">
      <t>キン</t>
    </rPh>
    <rPh sb="142" eb="143">
      <t>ス</t>
    </rPh>
    <rPh sb="173" eb="175">
      <t>シュウシ</t>
    </rPh>
    <rPh sb="176" eb="178">
      <t>ハアク</t>
    </rPh>
    <rPh sb="188" eb="190">
      <t>キサイ</t>
    </rPh>
    <rPh sb="193" eb="195">
      <t>イゾン</t>
    </rPh>
    <rPh sb="198" eb="199">
      <t>フタタ</t>
    </rPh>
    <rPh sb="200" eb="202">
      <t>キギョウ</t>
    </rPh>
    <rPh sb="202" eb="203">
      <t>サイ</t>
    </rPh>
    <rPh sb="203" eb="206">
      <t>ショウカンキン</t>
    </rPh>
    <rPh sb="207" eb="209">
      <t>カイケイ</t>
    </rPh>
    <rPh sb="210" eb="212">
      <t>アッパク</t>
    </rPh>
    <rPh sb="221" eb="223">
      <t>キサイ</t>
    </rPh>
    <rPh sb="223" eb="225">
      <t>イガイ</t>
    </rPh>
    <rPh sb="226" eb="228">
      <t>ザイゲン</t>
    </rPh>
    <rPh sb="239" eb="241">
      <t>シュウシ</t>
    </rPh>
    <rPh sb="241" eb="243">
      <t>ケイカク</t>
    </rPh>
    <rPh sb="247" eb="248">
      <t>イソ</t>
    </rPh>
    <phoneticPr fontId="4"/>
  </si>
  <si>
    <t>①②経常収支比率は、依然として100％を下回っており、令和4年度は再びポイント数が下降した。営業収益は微増したものの、物価高騰もあり、営業費用が増加、特別利益の減少もあり決算値では、3期連続の黒字とはならなかった。欠損金も再び増加し、類似団体の累積欠損金と比べても大きく超える比率であることから累積欠損金の解消を早期に検討する必要がある。
　③流動比率は、流動資産の減少したものの流動負債が減少に転じたことことから、ポイント数が増加した。100％を下回らなければ短期的な支払能力を有しているとされているが、流動資産は毎年着実に減少しており、平均値を大きく下回っていることから、今後、適正な供給単価の設定が必要であると考えられる。
　④企業債残高対給水収益比率は、起債の償還ピークから減少傾向であるが、借入継続していることから、今後、企業債残高対給水収益比率のポイント増加が懸念される。
　⑤⑥料金回収率は前年度から5.92ポイント減少し、ギリギリ類似団体を上回っているが、これは更に物価高により経常費用が増加したためである。
  ⑦施設利用率は、86.36%と変わらず高水準となっており、現状、適切な施設規模であると言える。
　⑧有収率は73.44%と前年度から2.11ポイント増加したが、類似団体平均と比べて未だ低く、継続して漏水個所を特定し維持管理を行っていく必要がある。</t>
    <rPh sb="10" eb="12">
      <t>イゼン</t>
    </rPh>
    <rPh sb="33" eb="34">
      <t>フタタ</t>
    </rPh>
    <rPh sb="39" eb="40">
      <t>カズ</t>
    </rPh>
    <rPh sb="41" eb="43">
      <t>カコウ</t>
    </rPh>
    <rPh sb="51" eb="53">
      <t>ビゾウ</t>
    </rPh>
    <rPh sb="59" eb="61">
      <t>ブッカ</t>
    </rPh>
    <rPh sb="61" eb="63">
      <t>コウトウ</t>
    </rPh>
    <rPh sb="72" eb="74">
      <t>ゾウカ</t>
    </rPh>
    <rPh sb="80" eb="81">
      <t>ゲン</t>
    </rPh>
    <rPh sb="81" eb="82">
      <t>ショウ</t>
    </rPh>
    <rPh sb="92" eb="93">
      <t>キ</t>
    </rPh>
    <rPh sb="93" eb="95">
      <t>レンゾク</t>
    </rPh>
    <rPh sb="96" eb="98">
      <t>クロジ</t>
    </rPh>
    <rPh sb="111" eb="112">
      <t>フタタ</t>
    </rPh>
    <rPh sb="113" eb="115">
      <t>ゾウカ</t>
    </rPh>
    <rPh sb="117" eb="119">
      <t>ルイジ</t>
    </rPh>
    <rPh sb="119" eb="121">
      <t>ダンタイ</t>
    </rPh>
    <rPh sb="122" eb="124">
      <t>ルイセキ</t>
    </rPh>
    <rPh sb="124" eb="126">
      <t>ケッソン</t>
    </rPh>
    <rPh sb="126" eb="127">
      <t>キン</t>
    </rPh>
    <rPh sb="128" eb="129">
      <t>クラ</t>
    </rPh>
    <rPh sb="195" eb="197">
      <t>ゲンショウ</t>
    </rPh>
    <rPh sb="198" eb="199">
      <t>テン</t>
    </rPh>
    <rPh sb="212" eb="213">
      <t>カズ</t>
    </rPh>
    <rPh sb="214" eb="216">
      <t>ゾウカ</t>
    </rPh>
    <rPh sb="352" eb="354">
      <t>ケイゾク</t>
    </rPh>
    <rPh sb="371" eb="372">
      <t>タイ</t>
    </rPh>
    <rPh sb="372" eb="374">
      <t>キュウスイ</t>
    </rPh>
    <rPh sb="374" eb="376">
      <t>シュウエキ</t>
    </rPh>
    <rPh sb="376" eb="378">
      <t>ヒリツ</t>
    </rPh>
    <rPh sb="415" eb="417">
      <t>ゲンショウ</t>
    </rPh>
    <rPh sb="441" eb="444">
      <t>ブッカダカ</t>
    </rPh>
    <rPh sb="452" eb="454">
      <t>ゾウカ</t>
    </rPh>
    <rPh sb="526" eb="529">
      <t>ゼンネンド</t>
    </rPh>
    <rPh sb="539" eb="541">
      <t>ゾウカ</t>
    </rPh>
    <rPh sb="560" eb="562">
      <t>ケイゾク</t>
    </rPh>
    <phoneticPr fontId="4"/>
  </si>
  <si>
    <t>上水道事業として開始してからの年数が6年と短いため、不明資産を除くと減価償却率は類似団体と比べ大きく下回っているが、類似団体と同じポイント数で毎年増加しているため、今後の更新について検討する段階である。管路経年化率は現在のところ発生していない。
　今後の老朽化に対する更新事業に備えるため、経営戦略の見直しなどを行い、経営改善と財政収支計画を新たに策定し、後年、適切な時期に必要な投資を行っていく必要がある。</t>
    <rPh sb="58" eb="60">
      <t>ルイジ</t>
    </rPh>
    <rPh sb="60" eb="62">
      <t>ダンタイ</t>
    </rPh>
    <rPh sb="63" eb="64">
      <t>オナ</t>
    </rPh>
    <rPh sb="69" eb="70">
      <t>スウ</t>
    </rPh>
    <rPh sb="71" eb="73">
      <t>マイトシ</t>
    </rPh>
    <rPh sb="73" eb="75">
      <t>ゾウカ</t>
    </rPh>
    <rPh sb="82" eb="84">
      <t>コンゴ</t>
    </rPh>
    <rPh sb="85" eb="87">
      <t>コウシン</t>
    </rPh>
    <rPh sb="91" eb="93">
      <t>ケントウ</t>
    </rPh>
    <rPh sb="95" eb="97">
      <t>ダンカイ</t>
    </rPh>
    <rPh sb="145" eb="147">
      <t>ケイエイ</t>
    </rPh>
    <rPh sb="147" eb="149">
      <t>センリャク</t>
    </rPh>
    <rPh sb="150" eb="152">
      <t>ミナオ</t>
    </rPh>
    <rPh sb="156" eb="157">
      <t>オコナ</t>
    </rPh>
    <rPh sb="164" eb="166">
      <t>ザイセイ</t>
    </rPh>
    <rPh sb="166" eb="168">
      <t>シュウシ</t>
    </rPh>
    <rPh sb="168" eb="170">
      <t>ケイカク</t>
    </rPh>
    <rPh sb="171" eb="172">
      <t>アラ</t>
    </rPh>
    <rPh sb="174" eb="176">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</si>
</sst>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0.16</c:v>
                </c:pt>
                <c:pt idx="1">
                  <c:v>0.78</c:v>
                </c:pt>
                <c:pt idx="2">
                  <c:v>0.35</c:v>
                </c:pt>
                <c:pt idx="3">
                  <c:v>0.23</c:v>
                </c:pt>
                <c:pt idx="4">
                  <c:v>0.35</c:v>
                </c:pt>
              </c:numCache>
            </c:numRef>
          </c:val>
          <c:extLst>
            <c:ext xmlns:c16="http://schemas.microsoft.com/office/drawing/2014/chart" uri="{C3380CC4-5D6E-409C-BE32-E72D297353CC}">
              <c16:uniqueId val="{00000000-7751-4CAA-801A-20FC226F0FC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7751-4CAA-801A-20FC226F0FC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90.31</c:v>
                </c:pt>
                <c:pt idx="1">
                  <c:v>89.49</c:v>
                </c:pt>
                <c:pt idx="2">
                  <c:v>89.07</c:v>
                </c:pt>
                <c:pt idx="3">
                  <c:v>88.63</c:v>
                </c:pt>
                <c:pt idx="4">
                  <c:v>86.36</c:v>
                </c:pt>
              </c:numCache>
            </c:numRef>
          </c:val>
          <c:extLst>
            <c:ext xmlns:c16="http://schemas.microsoft.com/office/drawing/2014/chart" uri="{C3380CC4-5D6E-409C-BE32-E72D297353CC}">
              <c16:uniqueId val="{00000000-6CC4-4451-95EA-D55EEC07D45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6CC4-4451-95EA-D55EEC07D45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70.95</c:v>
                </c:pt>
                <c:pt idx="1">
                  <c:v>71.55</c:v>
                </c:pt>
                <c:pt idx="2">
                  <c:v>72.64</c:v>
                </c:pt>
                <c:pt idx="3">
                  <c:v>71.33</c:v>
                </c:pt>
                <c:pt idx="4">
                  <c:v>73.44</c:v>
                </c:pt>
              </c:numCache>
            </c:numRef>
          </c:val>
          <c:extLst>
            <c:ext xmlns:c16="http://schemas.microsoft.com/office/drawing/2014/chart" uri="{C3380CC4-5D6E-409C-BE32-E72D297353CC}">
              <c16:uniqueId val="{00000000-3D67-4163-9F7C-2CEFBC59585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3D67-4163-9F7C-2CEFBC59585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86.95</c:v>
                </c:pt>
                <c:pt idx="1">
                  <c:v>96.48</c:v>
                </c:pt>
                <c:pt idx="2">
                  <c:v>99.13</c:v>
                </c:pt>
                <c:pt idx="3">
                  <c:v>99.76</c:v>
                </c:pt>
                <c:pt idx="4">
                  <c:v>94.26</c:v>
                </c:pt>
              </c:numCache>
            </c:numRef>
          </c:val>
          <c:extLst>
            <c:ext xmlns:c16="http://schemas.microsoft.com/office/drawing/2014/chart" uri="{C3380CC4-5D6E-409C-BE32-E72D297353CC}">
              <c16:uniqueId val="{00000000-E3F7-4BC3-BFDB-25EE2D34589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E3F7-4BC3-BFDB-25EE2D34589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8.39</c:v>
                </c:pt>
                <c:pt idx="1">
                  <c:v>12.08</c:v>
                </c:pt>
                <c:pt idx="2">
                  <c:v>15.55</c:v>
                </c:pt>
                <c:pt idx="3">
                  <c:v>19.09</c:v>
                </c:pt>
                <c:pt idx="4">
                  <c:v>22.24</c:v>
                </c:pt>
              </c:numCache>
            </c:numRef>
          </c:val>
          <c:extLst>
            <c:ext xmlns:c16="http://schemas.microsoft.com/office/drawing/2014/chart" uri="{C3380CC4-5D6E-409C-BE32-E72D297353CC}">
              <c16:uniqueId val="{00000000-D94D-44F2-BCED-E110589AA72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D94D-44F2-BCED-E110589AA72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81-4992-AAA1-E7A4AD2E912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C481-4992-AAA1-E7A4AD2E912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47.56</c:v>
                </c:pt>
                <c:pt idx="1">
                  <c:v>50.93</c:v>
                </c:pt>
                <c:pt idx="2">
                  <c:v>49.72</c:v>
                </c:pt>
                <c:pt idx="3">
                  <c:v>46.41</c:v>
                </c:pt>
                <c:pt idx="4">
                  <c:v>53.47</c:v>
                </c:pt>
              </c:numCache>
            </c:numRef>
          </c:val>
          <c:extLst>
            <c:ext xmlns:c16="http://schemas.microsoft.com/office/drawing/2014/chart" uri="{C3380CC4-5D6E-409C-BE32-E72D297353CC}">
              <c16:uniqueId val="{00000000-C403-4682-9EC4-6ADB3A6AEC9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C403-4682-9EC4-6ADB3A6AEC9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200.87</c:v>
                </c:pt>
                <c:pt idx="1">
                  <c:v>175.27</c:v>
                </c:pt>
                <c:pt idx="2">
                  <c:v>173.97</c:v>
                </c:pt>
                <c:pt idx="3">
                  <c:v>168.61</c:v>
                </c:pt>
                <c:pt idx="4">
                  <c:v>184.99</c:v>
                </c:pt>
              </c:numCache>
            </c:numRef>
          </c:val>
          <c:extLst>
            <c:ext xmlns:c16="http://schemas.microsoft.com/office/drawing/2014/chart" uri="{C3380CC4-5D6E-409C-BE32-E72D297353CC}">
              <c16:uniqueId val="{00000000-0D4B-4495-B4A1-DA38E519BAF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0D4B-4495-B4A1-DA38E519BAF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1026.53</c:v>
                </c:pt>
                <c:pt idx="1">
                  <c:v>937.75</c:v>
                </c:pt>
                <c:pt idx="2">
                  <c:v>879.15</c:v>
                </c:pt>
                <c:pt idx="3">
                  <c:v>822.57</c:v>
                </c:pt>
                <c:pt idx="4">
                  <c:v>742.05</c:v>
                </c:pt>
              </c:numCache>
            </c:numRef>
          </c:val>
          <c:extLst>
            <c:ext xmlns:c16="http://schemas.microsoft.com/office/drawing/2014/chart" uri="{C3380CC4-5D6E-409C-BE32-E72D297353CC}">
              <c16:uniqueId val="{00000000-B737-4A1E-9A46-745CCA8E7AB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B737-4A1E-9A46-745CCA8E7AB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72.959999999999994</c:v>
                </c:pt>
                <c:pt idx="1">
                  <c:v>85.93</c:v>
                </c:pt>
                <c:pt idx="2">
                  <c:v>87.61</c:v>
                </c:pt>
                <c:pt idx="3">
                  <c:v>88.35</c:v>
                </c:pt>
                <c:pt idx="4">
                  <c:v>82.43</c:v>
                </c:pt>
              </c:numCache>
            </c:numRef>
          </c:val>
          <c:extLst>
            <c:ext xmlns:c16="http://schemas.microsoft.com/office/drawing/2014/chart" uri="{C3380CC4-5D6E-409C-BE32-E72D297353CC}">
              <c16:uniqueId val="{00000000-F51D-4EA3-AAF3-9AC68ACC468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F51D-4EA3-AAF3-9AC68ACC468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172.34</c:v>
                </c:pt>
                <c:pt idx="1">
                  <c:v>148.72</c:v>
                </c:pt>
                <c:pt idx="2">
                  <c:v>145.46</c:v>
                </c:pt>
                <c:pt idx="3">
                  <c:v>145.01</c:v>
                </c:pt>
                <c:pt idx="4">
                  <c:v>155.87</c:v>
                </c:pt>
              </c:numCache>
            </c:numRef>
          </c:val>
          <c:extLst>
            <c:ext xmlns:c16="http://schemas.microsoft.com/office/drawing/2014/chart" uri="{C3380CC4-5D6E-409C-BE32-E72D297353CC}">
              <c16:uniqueId val="{00000000-DA8F-4A44-A042-F2BC819DBD2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DA8F-4A44-A042-F2BC819DBD2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7"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和歌山県　印南町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66">
        <f>データ!$R$6</f>
        <v>7915</v>
      </c>
      <c r="AM8" s="66"/>
      <c r="AN8" s="66"/>
      <c r="AO8" s="66"/>
      <c r="AP8" s="66"/>
      <c r="AQ8" s="66"/>
      <c r="AR8" s="66"/>
      <c r="AS8" s="66"/>
      <c r="AT8" s="37">
        <f>データ!$S$6</f>
        <v>113.62</v>
      </c>
      <c r="AU8" s="38"/>
      <c r="AV8" s="38"/>
      <c r="AW8" s="38"/>
      <c r="AX8" s="38"/>
      <c r="AY8" s="38"/>
      <c r="AZ8" s="38"/>
      <c r="BA8" s="38"/>
      <c r="BB8" s="55">
        <f>データ!$T$6</f>
        <v>69.66</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59.86</v>
      </c>
      <c r="J10" s="38"/>
      <c r="K10" s="38"/>
      <c r="L10" s="38"/>
      <c r="M10" s="38"/>
      <c r="N10" s="38"/>
      <c r="O10" s="65"/>
      <c r="P10" s="55">
        <f>データ!$P$6</f>
        <v>98.41</v>
      </c>
      <c r="Q10" s="55"/>
      <c r="R10" s="55"/>
      <c r="S10" s="55"/>
      <c r="T10" s="55"/>
      <c r="U10" s="55"/>
      <c r="V10" s="55"/>
      <c r="W10" s="66">
        <f>データ!$Q$6</f>
        <v>2440</v>
      </c>
      <c r="X10" s="66"/>
      <c r="Y10" s="66"/>
      <c r="Z10" s="66"/>
      <c r="AA10" s="66"/>
      <c r="AB10" s="66"/>
      <c r="AC10" s="66"/>
      <c r="AD10" s="2"/>
      <c r="AE10" s="2"/>
      <c r="AF10" s="2"/>
      <c r="AG10" s="2"/>
      <c r="AH10" s="2"/>
      <c r="AI10" s="2"/>
      <c r="AJ10" s="2"/>
      <c r="AK10" s="2"/>
      <c r="AL10" s="66">
        <f>データ!$U$6</f>
        <v>7722</v>
      </c>
      <c r="AM10" s="66"/>
      <c r="AN10" s="66"/>
      <c r="AO10" s="66"/>
      <c r="AP10" s="66"/>
      <c r="AQ10" s="66"/>
      <c r="AR10" s="66"/>
      <c r="AS10" s="66"/>
      <c r="AT10" s="37">
        <f>データ!$V$6</f>
        <v>65</v>
      </c>
      <c r="AU10" s="38"/>
      <c r="AV10" s="38"/>
      <c r="AW10" s="38"/>
      <c r="AX10" s="38"/>
      <c r="AY10" s="38"/>
      <c r="AZ10" s="38"/>
      <c r="BA10" s="38"/>
      <c r="BB10" s="55">
        <f>データ!$W$6</f>
        <v>118.8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oWeOwDV4IyW+DjT1FC4otfOvBSGzcQPOLD3hKvKOVJAeqkclGb4WiHBc1ascWNChyIyWWASKsbr11fzKFDWBkg==" saltValue="jklYdrx0b4Z5DujgMFrXu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303909</v>
      </c>
      <c r="D6" s="20">
        <f t="shared" si="3"/>
        <v>46</v>
      </c>
      <c r="E6" s="20">
        <f t="shared" si="3"/>
        <v>1</v>
      </c>
      <c r="F6" s="20">
        <f t="shared" si="3"/>
        <v>0</v>
      </c>
      <c r="G6" s="20">
        <f t="shared" si="3"/>
        <v>1</v>
      </c>
      <c r="H6" s="20" t="str">
        <f t="shared" si="3"/>
        <v>和歌山県　印南町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59.86</v>
      </c>
      <c r="P6" s="21">
        <f t="shared" si="3"/>
        <v>98.41</v>
      </c>
      <c r="Q6" s="21">
        <f t="shared" si="3"/>
        <v>2440</v>
      </c>
      <c r="R6" s="21">
        <f t="shared" si="3"/>
        <v>7915</v>
      </c>
      <c r="S6" s="21">
        <f t="shared" si="3"/>
        <v>113.62</v>
      </c>
      <c r="T6" s="21">
        <f t="shared" si="3"/>
        <v>69.66</v>
      </c>
      <c r="U6" s="21">
        <f t="shared" si="3"/>
        <v>7722</v>
      </c>
      <c r="V6" s="21">
        <f t="shared" si="3"/>
        <v>65</v>
      </c>
      <c r="W6" s="21">
        <f t="shared" si="3"/>
        <v>118.8</v>
      </c>
      <c r="X6" s="22">
        <f>IF(X7="",NA(),X7)</f>
        <v>86.95</v>
      </c>
      <c r="Y6" s="22">
        <f t="shared" ref="Y6:AG6" si="4">IF(Y7="",NA(),Y7)</f>
        <v>96.48</v>
      </c>
      <c r="Z6" s="22">
        <f t="shared" si="4"/>
        <v>99.13</v>
      </c>
      <c r="AA6" s="22">
        <f t="shared" si="4"/>
        <v>99.76</v>
      </c>
      <c r="AB6" s="22">
        <f t="shared" si="4"/>
        <v>94.26</v>
      </c>
      <c r="AC6" s="22">
        <f t="shared" si="4"/>
        <v>103.81</v>
      </c>
      <c r="AD6" s="22">
        <f t="shared" si="4"/>
        <v>104.35</v>
      </c>
      <c r="AE6" s="22">
        <f t="shared" si="4"/>
        <v>105.34</v>
      </c>
      <c r="AF6" s="22">
        <f t="shared" si="4"/>
        <v>105.77</v>
      </c>
      <c r="AG6" s="22">
        <f t="shared" si="4"/>
        <v>104.82</v>
      </c>
      <c r="AH6" s="21" t="str">
        <f>IF(AH7="","",IF(AH7="-","【-】","【"&amp;SUBSTITUTE(TEXT(AH7,"#,##0.00"),"-","△")&amp;"】"))</f>
        <v>【108.70】</v>
      </c>
      <c r="AI6" s="22">
        <f>IF(AI7="",NA(),AI7)</f>
        <v>47.56</v>
      </c>
      <c r="AJ6" s="22">
        <f t="shared" ref="AJ6:AR6" si="5">IF(AJ7="",NA(),AJ7)</f>
        <v>50.93</v>
      </c>
      <c r="AK6" s="22">
        <f t="shared" si="5"/>
        <v>49.72</v>
      </c>
      <c r="AL6" s="22">
        <f t="shared" si="5"/>
        <v>46.41</v>
      </c>
      <c r="AM6" s="22">
        <f t="shared" si="5"/>
        <v>53.47</v>
      </c>
      <c r="AN6" s="22">
        <f t="shared" si="5"/>
        <v>25.66</v>
      </c>
      <c r="AO6" s="22">
        <f t="shared" si="5"/>
        <v>21.69</v>
      </c>
      <c r="AP6" s="22">
        <f t="shared" si="5"/>
        <v>24.04</v>
      </c>
      <c r="AQ6" s="22">
        <f t="shared" si="5"/>
        <v>28.03</v>
      </c>
      <c r="AR6" s="22">
        <f t="shared" si="5"/>
        <v>26.73</v>
      </c>
      <c r="AS6" s="21" t="str">
        <f>IF(AS7="","",IF(AS7="-","【-】","【"&amp;SUBSTITUTE(TEXT(AS7,"#,##0.00"),"-","△")&amp;"】"))</f>
        <v>【1.34】</v>
      </c>
      <c r="AT6" s="22">
        <f>IF(AT7="",NA(),AT7)</f>
        <v>200.87</v>
      </c>
      <c r="AU6" s="22">
        <f t="shared" ref="AU6:BC6" si="6">IF(AU7="",NA(),AU7)</f>
        <v>175.27</v>
      </c>
      <c r="AV6" s="22">
        <f t="shared" si="6"/>
        <v>173.97</v>
      </c>
      <c r="AW6" s="22">
        <f t="shared" si="6"/>
        <v>168.61</v>
      </c>
      <c r="AX6" s="22">
        <f t="shared" si="6"/>
        <v>184.99</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1026.53</v>
      </c>
      <c r="BF6" s="22">
        <f t="shared" ref="BF6:BN6" si="7">IF(BF7="",NA(),BF7)</f>
        <v>937.75</v>
      </c>
      <c r="BG6" s="22">
        <f t="shared" si="7"/>
        <v>879.15</v>
      </c>
      <c r="BH6" s="22">
        <f t="shared" si="7"/>
        <v>822.57</v>
      </c>
      <c r="BI6" s="22">
        <f t="shared" si="7"/>
        <v>742.05</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72.959999999999994</v>
      </c>
      <c r="BQ6" s="22">
        <f t="shared" ref="BQ6:BY6" si="8">IF(BQ7="",NA(),BQ7)</f>
        <v>85.93</v>
      </c>
      <c r="BR6" s="22">
        <f t="shared" si="8"/>
        <v>87.61</v>
      </c>
      <c r="BS6" s="22">
        <f t="shared" si="8"/>
        <v>88.35</v>
      </c>
      <c r="BT6" s="22">
        <f t="shared" si="8"/>
        <v>82.43</v>
      </c>
      <c r="BU6" s="22">
        <f t="shared" si="8"/>
        <v>84.77</v>
      </c>
      <c r="BV6" s="22">
        <f t="shared" si="8"/>
        <v>87.11</v>
      </c>
      <c r="BW6" s="22">
        <f t="shared" si="8"/>
        <v>82.78</v>
      </c>
      <c r="BX6" s="22">
        <f t="shared" si="8"/>
        <v>84.82</v>
      </c>
      <c r="BY6" s="22">
        <f t="shared" si="8"/>
        <v>82.29</v>
      </c>
      <c r="BZ6" s="21" t="str">
        <f>IF(BZ7="","",IF(BZ7="-","【-】","【"&amp;SUBSTITUTE(TEXT(BZ7,"#,##0.00"),"-","△")&amp;"】"))</f>
        <v>【97.47】</v>
      </c>
      <c r="CA6" s="22">
        <f>IF(CA7="",NA(),CA7)</f>
        <v>172.34</v>
      </c>
      <c r="CB6" s="22">
        <f t="shared" ref="CB6:CJ6" si="9">IF(CB7="",NA(),CB7)</f>
        <v>148.72</v>
      </c>
      <c r="CC6" s="22">
        <f t="shared" si="9"/>
        <v>145.46</v>
      </c>
      <c r="CD6" s="22">
        <f t="shared" si="9"/>
        <v>145.01</v>
      </c>
      <c r="CE6" s="22">
        <f t="shared" si="9"/>
        <v>155.87</v>
      </c>
      <c r="CF6" s="22">
        <f t="shared" si="9"/>
        <v>227.27</v>
      </c>
      <c r="CG6" s="22">
        <f t="shared" si="9"/>
        <v>223.98</v>
      </c>
      <c r="CH6" s="22">
        <f t="shared" si="9"/>
        <v>225.09</v>
      </c>
      <c r="CI6" s="22">
        <f t="shared" si="9"/>
        <v>224.82</v>
      </c>
      <c r="CJ6" s="22">
        <f t="shared" si="9"/>
        <v>230.85</v>
      </c>
      <c r="CK6" s="21" t="str">
        <f>IF(CK7="","",IF(CK7="-","【-】","【"&amp;SUBSTITUTE(TEXT(CK7,"#,##0.00"),"-","△")&amp;"】"))</f>
        <v>【174.75】</v>
      </c>
      <c r="CL6" s="22">
        <f>IF(CL7="",NA(),CL7)</f>
        <v>90.31</v>
      </c>
      <c r="CM6" s="22">
        <f t="shared" ref="CM6:CU6" si="10">IF(CM7="",NA(),CM7)</f>
        <v>89.49</v>
      </c>
      <c r="CN6" s="22">
        <f t="shared" si="10"/>
        <v>89.07</v>
      </c>
      <c r="CO6" s="22">
        <f t="shared" si="10"/>
        <v>88.63</v>
      </c>
      <c r="CP6" s="22">
        <f t="shared" si="10"/>
        <v>86.36</v>
      </c>
      <c r="CQ6" s="22">
        <f t="shared" si="10"/>
        <v>50.29</v>
      </c>
      <c r="CR6" s="22">
        <f t="shared" si="10"/>
        <v>49.64</v>
      </c>
      <c r="CS6" s="22">
        <f t="shared" si="10"/>
        <v>49.38</v>
      </c>
      <c r="CT6" s="22">
        <f t="shared" si="10"/>
        <v>50.09</v>
      </c>
      <c r="CU6" s="22">
        <f t="shared" si="10"/>
        <v>50.1</v>
      </c>
      <c r="CV6" s="21" t="str">
        <f>IF(CV7="","",IF(CV7="-","【-】","【"&amp;SUBSTITUTE(TEXT(CV7,"#,##0.00"),"-","△")&amp;"】"))</f>
        <v>【59.97】</v>
      </c>
      <c r="CW6" s="22">
        <f>IF(CW7="",NA(),CW7)</f>
        <v>70.95</v>
      </c>
      <c r="CX6" s="22">
        <f t="shared" ref="CX6:DF6" si="11">IF(CX7="",NA(),CX7)</f>
        <v>71.55</v>
      </c>
      <c r="CY6" s="22">
        <f t="shared" si="11"/>
        <v>72.64</v>
      </c>
      <c r="CZ6" s="22">
        <f t="shared" si="11"/>
        <v>71.33</v>
      </c>
      <c r="DA6" s="22">
        <f t="shared" si="11"/>
        <v>73.44</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8.39</v>
      </c>
      <c r="DI6" s="22">
        <f t="shared" ref="DI6:DQ6" si="12">IF(DI7="",NA(),DI7)</f>
        <v>12.08</v>
      </c>
      <c r="DJ6" s="22">
        <f t="shared" si="12"/>
        <v>15.55</v>
      </c>
      <c r="DK6" s="22">
        <f t="shared" si="12"/>
        <v>19.09</v>
      </c>
      <c r="DL6" s="22">
        <f t="shared" si="12"/>
        <v>22.24</v>
      </c>
      <c r="DM6" s="22">
        <f t="shared" si="12"/>
        <v>45.85</v>
      </c>
      <c r="DN6" s="22">
        <f t="shared" si="12"/>
        <v>47.31</v>
      </c>
      <c r="DO6" s="22">
        <f t="shared" si="12"/>
        <v>47.5</v>
      </c>
      <c r="DP6" s="22">
        <f t="shared" si="12"/>
        <v>48.41</v>
      </c>
      <c r="DQ6" s="22">
        <f t="shared" si="12"/>
        <v>50.02</v>
      </c>
      <c r="DR6" s="21" t="str">
        <f>IF(DR7="","",IF(DR7="-","【-】","【"&amp;SUBSTITUTE(TEXT(DR7,"#,##0.00"),"-","△")&amp;"】"))</f>
        <v>【51.51】</v>
      </c>
      <c r="DS6" s="21">
        <f>IF(DS7="",NA(),DS7)</f>
        <v>0</v>
      </c>
      <c r="DT6" s="21">
        <f t="shared" ref="DT6:EB6" si="13">IF(DT7="",NA(),DT7)</f>
        <v>0</v>
      </c>
      <c r="DU6" s="21">
        <f t="shared" si="13"/>
        <v>0</v>
      </c>
      <c r="DV6" s="21">
        <f t="shared" si="13"/>
        <v>0</v>
      </c>
      <c r="DW6" s="21">
        <f t="shared" si="13"/>
        <v>0</v>
      </c>
      <c r="DX6" s="22">
        <f t="shared" si="13"/>
        <v>14.13</v>
      </c>
      <c r="DY6" s="22">
        <f t="shared" si="13"/>
        <v>16.77</v>
      </c>
      <c r="DZ6" s="22">
        <f t="shared" si="13"/>
        <v>17.399999999999999</v>
      </c>
      <c r="EA6" s="22">
        <f t="shared" si="13"/>
        <v>18.64</v>
      </c>
      <c r="EB6" s="22">
        <f t="shared" si="13"/>
        <v>19.510000000000002</v>
      </c>
      <c r="EC6" s="21" t="str">
        <f>IF(EC7="","",IF(EC7="-","【-】","【"&amp;SUBSTITUTE(TEXT(EC7,"#,##0.00"),"-","△")&amp;"】"))</f>
        <v>【23.75】</v>
      </c>
      <c r="ED6" s="22">
        <f>IF(ED7="",NA(),ED7)</f>
        <v>0.16</v>
      </c>
      <c r="EE6" s="22">
        <f t="shared" ref="EE6:EM6" si="14">IF(EE7="",NA(),EE7)</f>
        <v>0.78</v>
      </c>
      <c r="EF6" s="22">
        <f t="shared" si="14"/>
        <v>0.35</v>
      </c>
      <c r="EG6" s="22">
        <f t="shared" si="14"/>
        <v>0.23</v>
      </c>
      <c r="EH6" s="22">
        <f t="shared" si="14"/>
        <v>0.35</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303909</v>
      </c>
      <c r="D7" s="24">
        <v>46</v>
      </c>
      <c r="E7" s="24">
        <v>1</v>
      </c>
      <c r="F7" s="24">
        <v>0</v>
      </c>
      <c r="G7" s="24">
        <v>1</v>
      </c>
      <c r="H7" s="24" t="s">
        <v>93</v>
      </c>
      <c r="I7" s="24" t="s">
        <v>94</v>
      </c>
      <c r="J7" s="24" t="s">
        <v>95</v>
      </c>
      <c r="K7" s="24" t="s">
        <v>96</v>
      </c>
      <c r="L7" s="24" t="s">
        <v>97</v>
      </c>
      <c r="M7" s="24" t="s">
        <v>98</v>
      </c>
      <c r="N7" s="25" t="s">
        <v>99</v>
      </c>
      <c r="O7" s="25">
        <v>59.86</v>
      </c>
      <c r="P7" s="25">
        <v>98.41</v>
      </c>
      <c r="Q7" s="25">
        <v>2440</v>
      </c>
      <c r="R7" s="25">
        <v>7915</v>
      </c>
      <c r="S7" s="25">
        <v>113.62</v>
      </c>
      <c r="T7" s="25">
        <v>69.66</v>
      </c>
      <c r="U7" s="25">
        <v>7722</v>
      </c>
      <c r="V7" s="25">
        <v>65</v>
      </c>
      <c r="W7" s="25">
        <v>118.8</v>
      </c>
      <c r="X7" s="25">
        <v>86.95</v>
      </c>
      <c r="Y7" s="25">
        <v>96.48</v>
      </c>
      <c r="Z7" s="25">
        <v>99.13</v>
      </c>
      <c r="AA7" s="25">
        <v>99.76</v>
      </c>
      <c r="AB7" s="25">
        <v>94.26</v>
      </c>
      <c r="AC7" s="25">
        <v>103.81</v>
      </c>
      <c r="AD7" s="25">
        <v>104.35</v>
      </c>
      <c r="AE7" s="25">
        <v>105.34</v>
      </c>
      <c r="AF7" s="25">
        <v>105.77</v>
      </c>
      <c r="AG7" s="25">
        <v>104.82</v>
      </c>
      <c r="AH7" s="25">
        <v>108.7</v>
      </c>
      <c r="AI7" s="25">
        <v>47.56</v>
      </c>
      <c r="AJ7" s="25">
        <v>50.93</v>
      </c>
      <c r="AK7" s="25">
        <v>49.72</v>
      </c>
      <c r="AL7" s="25">
        <v>46.41</v>
      </c>
      <c r="AM7" s="25">
        <v>53.47</v>
      </c>
      <c r="AN7" s="25">
        <v>25.66</v>
      </c>
      <c r="AO7" s="25">
        <v>21.69</v>
      </c>
      <c r="AP7" s="25">
        <v>24.04</v>
      </c>
      <c r="AQ7" s="25">
        <v>28.03</v>
      </c>
      <c r="AR7" s="25">
        <v>26.73</v>
      </c>
      <c r="AS7" s="25">
        <v>1.34</v>
      </c>
      <c r="AT7" s="25">
        <v>200.87</v>
      </c>
      <c r="AU7" s="25">
        <v>175.27</v>
      </c>
      <c r="AV7" s="25">
        <v>173.97</v>
      </c>
      <c r="AW7" s="25">
        <v>168.61</v>
      </c>
      <c r="AX7" s="25">
        <v>184.99</v>
      </c>
      <c r="AY7" s="25">
        <v>300.14</v>
      </c>
      <c r="AZ7" s="25">
        <v>301.04000000000002</v>
      </c>
      <c r="BA7" s="25">
        <v>305.08</v>
      </c>
      <c r="BB7" s="25">
        <v>305.33999999999997</v>
      </c>
      <c r="BC7" s="25">
        <v>310.01</v>
      </c>
      <c r="BD7" s="25">
        <v>252.29</v>
      </c>
      <c r="BE7" s="25">
        <v>1026.53</v>
      </c>
      <c r="BF7" s="25">
        <v>937.75</v>
      </c>
      <c r="BG7" s="25">
        <v>879.15</v>
      </c>
      <c r="BH7" s="25">
        <v>822.57</v>
      </c>
      <c r="BI7" s="25">
        <v>742.05</v>
      </c>
      <c r="BJ7" s="25">
        <v>566.65</v>
      </c>
      <c r="BK7" s="25">
        <v>551.62</v>
      </c>
      <c r="BL7" s="25">
        <v>585.59</v>
      </c>
      <c r="BM7" s="25">
        <v>561.34</v>
      </c>
      <c r="BN7" s="25">
        <v>538.33000000000004</v>
      </c>
      <c r="BO7" s="25">
        <v>268.07</v>
      </c>
      <c r="BP7" s="25">
        <v>72.959999999999994</v>
      </c>
      <c r="BQ7" s="25">
        <v>85.93</v>
      </c>
      <c r="BR7" s="25">
        <v>87.61</v>
      </c>
      <c r="BS7" s="25">
        <v>88.35</v>
      </c>
      <c r="BT7" s="25">
        <v>82.43</v>
      </c>
      <c r="BU7" s="25">
        <v>84.77</v>
      </c>
      <c r="BV7" s="25">
        <v>87.11</v>
      </c>
      <c r="BW7" s="25">
        <v>82.78</v>
      </c>
      <c r="BX7" s="25">
        <v>84.82</v>
      </c>
      <c r="BY7" s="25">
        <v>82.29</v>
      </c>
      <c r="BZ7" s="25">
        <v>97.47</v>
      </c>
      <c r="CA7" s="25">
        <v>172.34</v>
      </c>
      <c r="CB7" s="25">
        <v>148.72</v>
      </c>
      <c r="CC7" s="25">
        <v>145.46</v>
      </c>
      <c r="CD7" s="25">
        <v>145.01</v>
      </c>
      <c r="CE7" s="25">
        <v>155.87</v>
      </c>
      <c r="CF7" s="25">
        <v>227.27</v>
      </c>
      <c r="CG7" s="25">
        <v>223.98</v>
      </c>
      <c r="CH7" s="25">
        <v>225.09</v>
      </c>
      <c r="CI7" s="25">
        <v>224.82</v>
      </c>
      <c r="CJ7" s="25">
        <v>230.85</v>
      </c>
      <c r="CK7" s="25">
        <v>174.75</v>
      </c>
      <c r="CL7" s="25">
        <v>90.31</v>
      </c>
      <c r="CM7" s="25">
        <v>89.49</v>
      </c>
      <c r="CN7" s="25">
        <v>89.07</v>
      </c>
      <c r="CO7" s="25">
        <v>88.63</v>
      </c>
      <c r="CP7" s="25">
        <v>86.36</v>
      </c>
      <c r="CQ7" s="25">
        <v>50.29</v>
      </c>
      <c r="CR7" s="25">
        <v>49.64</v>
      </c>
      <c r="CS7" s="25">
        <v>49.38</v>
      </c>
      <c r="CT7" s="25">
        <v>50.09</v>
      </c>
      <c r="CU7" s="25">
        <v>50.1</v>
      </c>
      <c r="CV7" s="25">
        <v>59.97</v>
      </c>
      <c r="CW7" s="25">
        <v>70.95</v>
      </c>
      <c r="CX7" s="25">
        <v>71.55</v>
      </c>
      <c r="CY7" s="25">
        <v>72.64</v>
      </c>
      <c r="CZ7" s="25">
        <v>71.33</v>
      </c>
      <c r="DA7" s="25">
        <v>73.44</v>
      </c>
      <c r="DB7" s="25">
        <v>77.73</v>
      </c>
      <c r="DC7" s="25">
        <v>78.09</v>
      </c>
      <c r="DD7" s="25">
        <v>78.010000000000005</v>
      </c>
      <c r="DE7" s="25">
        <v>77.599999999999994</v>
      </c>
      <c r="DF7" s="25">
        <v>77.3</v>
      </c>
      <c r="DG7" s="25">
        <v>89.76</v>
      </c>
      <c r="DH7" s="25">
        <v>8.39</v>
      </c>
      <c r="DI7" s="25">
        <v>12.08</v>
      </c>
      <c r="DJ7" s="25">
        <v>15.55</v>
      </c>
      <c r="DK7" s="25">
        <v>19.09</v>
      </c>
      <c r="DL7" s="25">
        <v>22.24</v>
      </c>
      <c r="DM7" s="25">
        <v>45.85</v>
      </c>
      <c r="DN7" s="25">
        <v>47.31</v>
      </c>
      <c r="DO7" s="25">
        <v>47.5</v>
      </c>
      <c r="DP7" s="25">
        <v>48.41</v>
      </c>
      <c r="DQ7" s="25">
        <v>50.02</v>
      </c>
      <c r="DR7" s="25">
        <v>51.51</v>
      </c>
      <c r="DS7" s="25">
        <v>0</v>
      </c>
      <c r="DT7" s="25">
        <v>0</v>
      </c>
      <c r="DU7" s="25">
        <v>0</v>
      </c>
      <c r="DV7" s="25">
        <v>0</v>
      </c>
      <c r="DW7" s="25">
        <v>0</v>
      </c>
      <c r="DX7" s="25">
        <v>14.13</v>
      </c>
      <c r="DY7" s="25">
        <v>16.77</v>
      </c>
      <c r="DZ7" s="25">
        <v>17.399999999999999</v>
      </c>
      <c r="EA7" s="25">
        <v>18.64</v>
      </c>
      <c r="EB7" s="25">
        <v>19.510000000000002</v>
      </c>
      <c r="EC7" s="25">
        <v>23.75</v>
      </c>
      <c r="ED7" s="25">
        <v>0.16</v>
      </c>
      <c r="EE7" s="25">
        <v>0.78</v>
      </c>
      <c r="EF7" s="25">
        <v>0.35</v>
      </c>
      <c r="EG7" s="25">
        <v>0.23</v>
      </c>
      <c r="EH7" s="25">
        <v>0.35</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堂 一輝</cp:lastModifiedBy>
  <cp:lastPrinted>2024-01-22T07:35:14Z</cp:lastPrinted>
  <dcterms:created xsi:type="dcterms:W3CDTF">2023-12-05T00:58:25Z</dcterms:created>
  <dcterms:modified xsi:type="dcterms:W3CDTF">2024-01-22T07:38:41Z</dcterms:modified>
  <cp:category/>
</cp:coreProperties>
</file>