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0.173.102.21\生活環境課\地方公営企業経営比較分析表\令和3年度（令和2年度決算）\20_印南町\"/>
    </mc:Choice>
  </mc:AlternateContent>
  <xr:revisionPtr revIDLastSave="0" documentId="13_ncr:1_{2CF5FC8A-0018-490D-A381-A3F2E87BA2A0}" xr6:coauthVersionLast="43" xr6:coauthVersionMax="43" xr10:uidLastSave="{00000000-0000-0000-0000-000000000000}"/>
  <workbookProtection workbookAlgorithmName="SHA-512" workbookHashValue="YCY6RiHELoU/bQxz+A6kqJ3MKNw1/YlZTMZeUEYYuFwcZGLqlJbiegI4NlVNkWYF9ma0m427xL47a6sGk5B15A==" workbookSaltValue="Q1EmWBtG6212tkuzoKFIl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<sst xmlns="http://schemas.openxmlformats.org/spreadsheetml/2006/main" count="236" uniqueCount="119">
  <si>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</si>
  <si>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</si>
  <si>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</si>
  <si>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</si>
  <si>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</si>
  <si>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</si>
  <si>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</si>
  <si>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</si>
  <si>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</si>
  <si>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</si>
  <si>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</si>
  <si>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</si>
  <si>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</si>
  <si>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</si>
  <si>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</si>
  <si>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</si>
  <si>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</si>
  <si>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</si>
  <si>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</si>
  <si>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</si>
  <si>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</si>
  <si>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</si>
  <si>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</si>
  <si>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</si>
  <si>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</si>
  <si>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</si>
  <si>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</si>
  <si>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</si>
  <si>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</si>
  <si>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</si>
  <si>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</si>
  <si>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</si>
  <si>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</si>
  <si>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</si>
  <si>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</si>
  <si>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</si>
  <si>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</si>
  <si>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</si>
  <si>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</si>
  <si>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</si>
  <si>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</si>
  <si>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</si>
  <si>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</si>
  <si>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</si>
  <si>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</si>
  <si>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</si>
  <si>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</si>
  <si>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</si>
  <si>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</si>
  <si>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</si>
  <si>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</si>
  <si>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</si>
  <si>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</si>
  <si>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</si>
  <si>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</si>
  <si>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</si>
  <si>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</si>
  <si>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</si>
  <si>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</si>
  <si>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</si>
  <si>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</si>
  <si>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</si>
  <si>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</si>
  <si>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</si>
  <si>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</si>
  <si>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</si>
  <si>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</si>
  <si>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</si>
  <si>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</si>
  <si>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</si>
  <si>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</si>
  <si>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</si>
  <si>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</si>
  <si>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</si>
  <si>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</si>
  <si>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</si>
  <si>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</si>
  <si>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</si>
  <si>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</si>
  <si>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</si>
  <si>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</si>
  <si>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</si>
  <si>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</si>
  <si>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</si>
  <si>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</si>
  <si>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</si>
  <si>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</si>
  <si>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</si>
  <si>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</si>
  <si>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</si>
  <si>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</si>
  <si>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</si>
  <si>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</si>
  <si>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</si>
  <si>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</si>
  <si>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</si>
  <si>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</si>
  <si>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</si>
  <si>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</si>
  <si>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</si>
  <si>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</si>
  <si>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</si>
  <si>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</si>
  <si>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</si>
  <si>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</si>
  <si>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</si>
  <si>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</si>
  <si>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</si>
  <si>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</si>
  <si>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</si>
  <si>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</si>
  <si>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</si>
  <si>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</si>
  <si>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</si>
  <si>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</si>
  <si>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</si>
  <si>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①収益的収支比率は3年続けて100％を超えており、現状良好である。
　④企業債残高対事業規模比率は、ほぼ一般会計からの企業債の元利償還金返済のためで、基準外繰入を含め全額負担されており比率が低くなっている。
　⑤経費回収率は前年と比べ9.03%増加しているが、使用料は減少傾向にあるため、主な要因は汚水処理費の減少である。
　⑥汚水処理原価は前年と比べ59円減少しており、類似団体平均を下回ったが年間有収水量は横ばいであるため主な要因は汚水処理費の減少である。
　⑦施設利用率は概ね横ばい類似団体平均と比べ良好な数値であり、適正な規模であると判断できる。
　⑧水洗化率は概ね横ばいであったが、供用開始から15年が経過し、当町の類似団体区分が変更になったため、類似団体平均を下回った。今後は農集区域内の人口減少等により水洗化率の大きな上昇は難しいと考えられる。</t>
    <rPh sb="26" eb="28">
      <t>ゲンジョウ</t>
    </rPh>
    <rPh sb="60" eb="63">
      <t>キギョウサイ</t>
    </rPh>
    <rPh sb="64" eb="66">
      <t>ガンリ</t>
    </rPh>
    <rPh sb="66" eb="69">
      <t>ショウカンキン</t>
    </rPh>
    <rPh sb="69" eb="71">
      <t>ヘンサイ</t>
    </rPh>
    <rPh sb="76" eb="78">
      <t>キジュン</t>
    </rPh>
    <rPh sb="78" eb="79">
      <t>ガイ</t>
    </rPh>
    <rPh sb="79" eb="81">
      <t>クリイレ</t>
    </rPh>
    <rPh sb="82" eb="83">
      <t>フク</t>
    </rPh>
    <rPh sb="84" eb="86">
      <t>ゼンガク</t>
    </rPh>
    <rPh sb="123" eb="125">
      <t>ゾウカ</t>
    </rPh>
    <rPh sb="131" eb="134">
      <t>シヨウリョウ</t>
    </rPh>
    <rPh sb="135" eb="137">
      <t>ゲンショウ</t>
    </rPh>
    <rPh sb="137" eb="139">
      <t>ケイコウ</t>
    </rPh>
    <rPh sb="145" eb="146">
      <t>オモ</t>
    </rPh>
    <rPh sb="147" eb="149">
      <t>ヨウイン</t>
    </rPh>
    <rPh sb="156" eb="158">
      <t>ゲンショウ</t>
    </rPh>
    <rPh sb="180" eb="182">
      <t>ゲンショウ</t>
    </rPh>
    <rPh sb="194" eb="196">
      <t>シタマワ</t>
    </rPh>
    <rPh sb="199" eb="203">
      <t>ネンカンユウシュウ</t>
    </rPh>
    <rPh sb="203" eb="205">
      <t>スイリョウ</t>
    </rPh>
    <rPh sb="206" eb="207">
      <t>ヨコ</t>
    </rPh>
    <rPh sb="214" eb="215">
      <t>オモ</t>
    </rPh>
    <rPh sb="216" eb="218">
      <t>ヨウイン</t>
    </rPh>
    <rPh sb="225" eb="227">
      <t>ゲンショウ</t>
    </rPh>
    <rPh sb="263" eb="265">
      <t>テキセイ</t>
    </rPh>
    <rPh sb="266" eb="268">
      <t>キボ</t>
    </rPh>
    <rPh sb="272" eb="274">
      <t>ハンダン</t>
    </rPh>
    <rPh sb="297" eb="299">
      <t>キョウヨウ</t>
    </rPh>
    <rPh sb="299" eb="301">
      <t>カイシ</t>
    </rPh>
    <rPh sb="305" eb="306">
      <t>ネン</t>
    </rPh>
    <rPh sb="307" eb="309">
      <t>ケイカ</t>
    </rPh>
    <rPh sb="311" eb="313">
      <t>トウチョウ</t>
    </rPh>
    <rPh sb="314" eb="316">
      <t>ルイジ</t>
    </rPh>
    <rPh sb="316" eb="318">
      <t>ダンタイ</t>
    </rPh>
    <rPh sb="318" eb="320">
      <t>クブン</t>
    </rPh>
    <rPh sb="321" eb="323">
      <t>ヘンコウ</t>
    </rPh>
    <rPh sb="337" eb="339">
      <t>シタマワ</t>
    </rPh>
    <rPh sb="342" eb="344">
      <t>コンゴ</t>
    </rPh>
    <rPh sb="345" eb="347">
      <t>ノウシュウ</t>
    </rPh>
    <rPh sb="347" eb="349">
      <t>クイキ</t>
    </rPh>
    <rPh sb="349" eb="350">
      <t>ナイ</t>
    </rPh>
    <rPh sb="351" eb="353">
      <t>ジンコウ</t>
    </rPh>
    <rPh sb="353" eb="355">
      <t>ゲンショウ</t>
    </rPh>
    <rPh sb="355" eb="356">
      <t>トウ</t>
    </rPh>
    <rPh sb="359" eb="362">
      <t>スイセンカ</t>
    </rPh>
    <rPh sb="362" eb="363">
      <t>リツ</t>
    </rPh>
    <rPh sb="364" eb="365">
      <t>オオ</t>
    </rPh>
    <rPh sb="367" eb="369">
      <t>ジョウショウ</t>
    </rPh>
    <rPh sb="370" eb="371">
      <t>ムズカ</t>
    </rPh>
    <rPh sb="374" eb="375">
      <t>カンガ</t>
    </rPh>
    <phoneticPr fontId="4"/>
  </si>
  <si>
    <t>　令和元年度に山口地区の機能強化工事を実施し、平成30年度には古井地区の機能強化工事を行っている。
　残り1地区の共栄地区は令和3年度から機能診断及び最適化構想を行い、設計、工事を実施していく予定である。
　管路については、供用開始から15年経過しているものの耐用年数の半分以上を残しているため、更新予定は無いが保有資産については令和3年度に資産調査業務を行い資産価値を把握することとなっている。</t>
    <rPh sb="23" eb="25">
      <t>ヘイセイ</t>
    </rPh>
    <rPh sb="27" eb="28">
      <t>ネン</t>
    </rPh>
    <rPh sb="62" eb="64">
      <t>レイワ</t>
    </rPh>
    <rPh sb="65" eb="67">
      <t>ネンド</t>
    </rPh>
    <rPh sb="69" eb="74">
      <t>キノウシンダンオヨ</t>
    </rPh>
    <rPh sb="75" eb="80">
      <t>サイテキカコウソウ</t>
    </rPh>
    <rPh sb="81" eb="82">
      <t>オコナ</t>
    </rPh>
    <rPh sb="84" eb="86">
      <t>セッケイ</t>
    </rPh>
    <rPh sb="87" eb="89">
      <t>コウジ</t>
    </rPh>
    <rPh sb="90" eb="92">
      <t>ジッシ</t>
    </rPh>
    <rPh sb="96" eb="98">
      <t>ヨテイ</t>
    </rPh>
    <rPh sb="104" eb="106">
      <t>カンロ</t>
    </rPh>
    <rPh sb="112" eb="114">
      <t>キョウヨウ</t>
    </rPh>
    <rPh sb="114" eb="116">
      <t>カイシ</t>
    </rPh>
    <rPh sb="120" eb="121">
      <t>ネン</t>
    </rPh>
    <rPh sb="121" eb="123">
      <t>ケイカ</t>
    </rPh>
    <rPh sb="130" eb="134">
      <t>タイヨウネンスウ</t>
    </rPh>
    <rPh sb="135" eb="137">
      <t>ハンブン</t>
    </rPh>
    <rPh sb="137" eb="139">
      <t>イジョウ</t>
    </rPh>
    <rPh sb="140" eb="141">
      <t>ノコ</t>
    </rPh>
    <rPh sb="148" eb="150">
      <t>コウシン</t>
    </rPh>
    <rPh sb="150" eb="152">
      <t>ヨテイ</t>
    </rPh>
    <rPh sb="153" eb="154">
      <t>ナ</t>
    </rPh>
    <phoneticPr fontId="4"/>
  </si>
  <si>
    <t xml:space="preserve">2地区が供用開始から15年以上が経過しており、残り1地区も10年を経過していることから、今後、修繕費や更新費の増加が懸念される。また、令和6年度からは企業会計の一部を適用して経営していくため、なお、一層の汚水処理費の抑制に努めていく必要がある。
</t>
    <rPh sb="1" eb="3">
      <t>チク</t>
    </rPh>
    <rPh sb="23" eb="24">
      <t>ノコ</t>
    </rPh>
    <rPh sb="26" eb="28">
      <t>チク</t>
    </rPh>
    <rPh sb="31" eb="32">
      <t>ネン</t>
    </rPh>
    <rPh sb="33" eb="35">
      <t>ケイカ</t>
    </rPh>
    <rPh sb="44" eb="46">
      <t>コンゴ</t>
    </rPh>
    <rPh sb="51" eb="54">
      <t>コウシンヒ</t>
    </rPh>
    <rPh sb="58" eb="60">
      <t>ケネン</t>
    </rPh>
    <rPh sb="104" eb="106">
      <t>ショリ</t>
    </rPh>
    <rPh sb="106" eb="107">
      <t>ヒ</t>
    </rPh>
    <rPh sb="116" eb="1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</si>
</sst>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A-4CE7-A47A-1F7E04F774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formatCode="#,##0.00;&quot;△&quot;#,##0.00;&quot;-&quot;">
                  <c:v>0.25</c:v>
                </c:pt>
              </c:numCache>
            </c:numRef>
          </c:val>
          <c:smooth val="0"/>
          <c:extLst>
            <c:ext xmlns:c16="http://schemas.microsoft.com/office/drawing/2014/chart" uri="{C3380CC4-5D6E-409C-BE32-E72D297353CC}">
              <c16:uniqueId val="{00000001-A6EA-4CE7-A47A-1F7E04F774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77.959999999999994</c:v>
                </c:pt>
                <c:pt idx="1">
                  <c:v>77.959999999999994</c:v>
                </c:pt>
                <c:pt idx="2">
                  <c:v>74.19</c:v>
                </c:pt>
                <c:pt idx="3">
                  <c:v>76.08</c:v>
                </c:pt>
                <c:pt idx="4">
                  <c:v>79.84</c:v>
                </c:pt>
              </c:numCache>
            </c:numRef>
          </c:val>
          <c:extLst>
            <c:ext xmlns:c16="http://schemas.microsoft.com/office/drawing/2014/chart" uri="{C3380CC4-5D6E-409C-BE32-E72D297353CC}">
              <c16:uniqueId val="{00000000-9B0C-44E7-BBA0-F7560DCB57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54.83</c:v>
                </c:pt>
              </c:numCache>
            </c:numRef>
          </c:val>
          <c:smooth val="0"/>
          <c:extLst>
            <c:ext xmlns:c16="http://schemas.microsoft.com/office/drawing/2014/chart" uri="{C3380CC4-5D6E-409C-BE32-E72D297353CC}">
              <c16:uniqueId val="{00000001-9B0C-44E7-BBA0-F7560DCB57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83.01</c:v>
                </c:pt>
                <c:pt idx="1">
                  <c:v>83.03</c:v>
                </c:pt>
                <c:pt idx="2">
                  <c:v>83.72</c:v>
                </c:pt>
                <c:pt idx="3">
                  <c:v>83.55</c:v>
                </c:pt>
                <c:pt idx="4">
                  <c:v>83.12</c:v>
                </c:pt>
              </c:numCache>
            </c:numRef>
          </c:val>
          <c:extLst>
            <c:ext xmlns:c16="http://schemas.microsoft.com/office/drawing/2014/chart" uri="{C3380CC4-5D6E-409C-BE32-E72D297353CC}">
              <c16:uniqueId val="{00000000-4A90-41BF-85C1-C42474D43C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84.7</c:v>
                </c:pt>
              </c:numCache>
            </c:numRef>
          </c:val>
          <c:smooth val="0"/>
          <c:extLst>
            <c:ext xmlns:c16="http://schemas.microsoft.com/office/drawing/2014/chart" uri="{C3380CC4-5D6E-409C-BE32-E72D297353CC}">
              <c16:uniqueId val="{00000001-4A90-41BF-85C1-C42474D43C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100.4</c:v>
                </c:pt>
                <c:pt idx="1">
                  <c:v>99.6</c:v>
                </c:pt>
                <c:pt idx="2">
                  <c:v>103.19</c:v>
                </c:pt>
                <c:pt idx="3">
                  <c:v>102.84</c:v>
                </c:pt>
                <c:pt idx="4">
                  <c:v>111.07</c:v>
                </c:pt>
              </c:numCache>
            </c:numRef>
          </c:val>
          <c:extLst>
            <c:ext xmlns:c16="http://schemas.microsoft.com/office/drawing/2014/chart" uri="{C3380CC4-5D6E-409C-BE32-E72D297353CC}">
              <c16:uniqueId val="{00000000-0722-4BEA-A9EF-3D1CD4D06D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2-4BEA-A9EF-3D1CD4D06D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5C-44D8-A72A-1773450BF3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5C-44D8-A72A-1773450BF3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07-4049-A9E5-5C64E71970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7-4049-A9E5-5C64E71970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15-4C15-8304-8871D835FD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5-4C15-8304-8871D835FD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4-40C1-88EF-180790E82E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4-40C1-88EF-180790E82E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quot;-&quot;">
                  <c:v>236.71</c:v>
                </c:pt>
                <c:pt idx="4">
                  <c:v>0</c:v>
                </c:pt>
              </c:numCache>
            </c:numRef>
          </c:val>
          <c:extLst>
            <c:ext xmlns:c16="http://schemas.microsoft.com/office/drawing/2014/chart" uri="{C3380CC4-5D6E-409C-BE32-E72D297353CC}">
              <c16:uniqueId val="{00000000-8BC0-4A9F-85E1-789643654B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867.83</c:v>
                </c:pt>
              </c:numCache>
            </c:numRef>
          </c:val>
          <c:smooth val="0"/>
          <c:extLst>
            <c:ext xmlns:c16="http://schemas.microsoft.com/office/drawing/2014/chart" uri="{C3380CC4-5D6E-409C-BE32-E72D297353CC}">
              <c16:uniqueId val="{00000001-8BC0-4A9F-85E1-789643654B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34.619999999999997</c:v>
                </c:pt>
                <c:pt idx="1">
                  <c:v>66.31</c:v>
                </c:pt>
                <c:pt idx="2">
                  <c:v>68.02</c:v>
                </c:pt>
                <c:pt idx="3">
                  <c:v>58.93</c:v>
                </c:pt>
                <c:pt idx="4">
                  <c:v>67.959999999999994</c:v>
                </c:pt>
              </c:numCache>
            </c:numRef>
          </c:val>
          <c:extLst>
            <c:ext xmlns:c16="http://schemas.microsoft.com/office/drawing/2014/chart" uri="{C3380CC4-5D6E-409C-BE32-E72D297353CC}">
              <c16:uniqueId val="{00000000-1E42-4332-B72B-AD9CE951EB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57.08</c:v>
                </c:pt>
              </c:numCache>
            </c:numRef>
          </c:val>
          <c:smooth val="0"/>
          <c:extLst>
            <c:ext xmlns:c16="http://schemas.microsoft.com/office/drawing/2014/chart" uri="{C3380CC4-5D6E-409C-BE32-E72D297353CC}">
              <c16:uniqueId val="{00000001-1E42-4332-B72B-AD9CE951EB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519.61</c:v>
                </c:pt>
                <c:pt idx="1">
                  <c:v>281.64</c:v>
                </c:pt>
                <c:pt idx="2">
                  <c:v>270.20999999999998</c:v>
                </c:pt>
                <c:pt idx="3">
                  <c:v>313.64999999999998</c:v>
                </c:pt>
                <c:pt idx="4">
                  <c:v>254.65</c:v>
                </c:pt>
              </c:numCache>
            </c:numRef>
          </c:val>
          <c:extLst>
            <c:ext xmlns:c16="http://schemas.microsoft.com/office/drawing/2014/chart" uri="{C3380CC4-5D6E-409C-BE32-E72D297353CC}">
              <c16:uniqueId val="{00000000-02BE-4A7E-8310-A812E914F9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274.99</c:v>
                </c:pt>
              </c:numCache>
            </c:numRef>
          </c:val>
          <c:smooth val="0"/>
          <c:extLst>
            <c:ext xmlns:c16="http://schemas.microsoft.com/office/drawing/2014/chart" uri="{C3380CC4-5D6E-409C-BE32-E72D297353CC}">
              <c16:uniqueId val="{00000001-02BE-4A7E-8310-A812E914F9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印南町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8112</v>
      </c>
      <c r="AM8" s="69"/>
      <c r="AN8" s="69"/>
      <c r="AO8" s="69"/>
      <c r="AP8" s="69"/>
      <c r="AQ8" s="69"/>
      <c r="AR8" s="69"/>
      <c r="AS8" s="69"/>
      <c r="AT8" s="68">
        <f>データ!T6</f>
        <v>113.62</v>
      </c>
      <c r="AU8" s="68"/>
      <c r="AV8" s="68"/>
      <c r="AW8" s="68"/>
      <c r="AX8" s="68"/>
      <c r="AY8" s="68"/>
      <c r="AZ8" s="68"/>
      <c r="BA8" s="68"/>
      <c r="BB8" s="68">
        <f>データ!U6</f>
        <v>71.400000000000006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13.7</v>
      </c>
      <c r="Q10" s="68"/>
      <c r="R10" s="68"/>
      <c r="S10" s="68"/>
      <c r="T10" s="68"/>
      <c r="U10" s="68"/>
      <c r="V10" s="68"/>
      <c r="W10" s="68">
        <f>データ!Q6</f>
        <v>100</v>
      </c>
      <c r="X10" s="68"/>
      <c r="Y10" s="68"/>
      <c r="Z10" s="68"/>
      <c r="AA10" s="68"/>
      <c r="AB10" s="68"/>
      <c r="AC10" s="68"/>
      <c r="AD10" s="69">
        <f>データ!R6</f>
        <v>4987</v>
      </c>
      <c r="AE10" s="69"/>
      <c r="AF10" s="69"/>
      <c r="AG10" s="69"/>
      <c r="AH10" s="69"/>
      <c r="AI10" s="69"/>
      <c r="AJ10" s="69"/>
      <c r="AK10" s="2"/>
      <c r="AL10" s="69">
        <f>データ!V6</f>
        <v>1108</v>
      </c>
      <c r="AM10" s="69"/>
      <c r="AN10" s="69"/>
      <c r="AO10" s="69"/>
      <c r="AP10" s="69"/>
      <c r="AQ10" s="69"/>
      <c r="AR10" s="69"/>
      <c r="AS10" s="69"/>
      <c r="AT10" s="68">
        <f>データ!W6</f>
        <v>0.38</v>
      </c>
      <c r="AU10" s="68"/>
      <c r="AV10" s="68"/>
      <c r="AW10" s="68"/>
      <c r="AX10" s="68"/>
      <c r="AY10" s="68"/>
      <c r="AZ10" s="68"/>
      <c r="BA10" s="68"/>
      <c r="BB10" s="68">
        <f>データ!X6</f>
        <v>2915.79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gfGLfMZAcwPKP5HDi4NCnChXrLvkly/4yUgjo790wI8IjnjGJD6Y3M+8Kjy3UvMSnDgKOk0UbZ+vUs4decdSxw==" saltValue="tj5AyTgCmeVeuvGRJKNw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303909</v>
      </c>
      <c r="D6" s="33">
        <f t="shared" si="3"/>
        <v>47</v>
      </c>
      <c r="E6" s="33">
        <f t="shared" si="3"/>
        <v>17</v>
      </c>
      <c r="F6" s="33">
        <f t="shared" si="3"/>
        <v>5</v>
      </c>
      <c r="G6" s="33">
        <f t="shared" si="3"/>
        <v>0</v>
      </c>
      <c r="H6" s="33" t="str">
        <f t="shared" si="3"/>
        <v>和歌山県　印南町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13.7</v>
      </c>
      <c r="Q6" s="34">
        <f t="shared" si="3"/>
        <v>100</v>
      </c>
      <c r="R6" s="34">
        <f t="shared" si="3"/>
        <v>4987</v>
      </c>
      <c r="S6" s="34">
        <f t="shared" si="3"/>
        <v>8112</v>
      </c>
      <c r="T6" s="34">
        <f t="shared" si="3"/>
        <v>113.62</v>
      </c>
      <c r="U6" s="34">
        <f t="shared" si="3"/>
        <v>71.400000000000006</v>
      </c>
      <c r="V6" s="34">
        <f t="shared" si="3"/>
        <v>1108</v>
      </c>
      <c r="W6" s="34">
        <f t="shared" si="3"/>
        <v>0.38</v>
      </c>
      <c r="X6" s="34">
        <f t="shared" si="3"/>
        <v>2915.79</v>
      </c>
      <c r="Y6" s="35">
        <f>IF(Y7="",NA(),Y7)</f>
        <v>100.4</v>
      </c>
      <c r="Z6" s="35">
        <f t="shared" ref="Z6:AH6" si="4">IF(Z7="",NA(),Z7)</f>
        <v>99.6</v>
      </c>
      <c r="AA6" s="35">
        <f t="shared" si="4"/>
        <v>103.19</v>
      </c>
      <c r="AB6" s="35">
        <f t="shared" si="4"/>
        <v>102.84</v>
      </c>
      <c r="AC6" s="35">
        <f t="shared" si="4"/>
        <v>111.07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236.71</v>
      </c>
      <c r="BJ6" s="34">
        <f t="shared" si="7"/>
        <v>0</v>
      </c>
      <c r="BK6" s="35">
        <f t="shared" si="7"/>
        <v>1051.43</v>
      </c>
      <c r="BL6" s="35">
        <f t="shared" si="7"/>
        <v>982.29</v>
      </c>
      <c r="BM6" s="35">
        <f t="shared" si="7"/>
        <v>713.28</v>
      </c>
      <c r="BN6" s="35">
        <f t="shared" si="7"/>
        <v>673.08</v>
      </c>
      <c r="BO6" s="35">
        <f t="shared" si="7"/>
        <v>867.83</v>
      </c>
      <c r="BP6" s="34" t="str">
        <f>IF(BP7="","",IF(BP7="-","【-】","【"&amp;SUBSTITUTE(TEXT(BP7,"#,##0.00"),"-","△")&amp;"】"))</f>
        <v>【832.52】</v>
      </c>
      <c r="BQ6" s="35">
        <f>IF(BQ7="",NA(),BQ7)</f>
        <v>34.619999999999997</v>
      </c>
      <c r="BR6" s="35">
        <f t="shared" ref="BR6:BZ6" si="8">IF(BR7="",NA(),BR7)</f>
        <v>66.31</v>
      </c>
      <c r="BS6" s="35">
        <f t="shared" si="8"/>
        <v>68.02</v>
      </c>
      <c r="BT6" s="35">
        <f t="shared" si="8"/>
        <v>58.93</v>
      </c>
      <c r="BU6" s="35">
        <f t="shared" si="8"/>
        <v>67.959999999999994</v>
      </c>
      <c r="BV6" s="35">
        <f t="shared" si="8"/>
        <v>40.06</v>
      </c>
      <c r="BW6" s="35">
        <f t="shared" si="8"/>
        <v>41.25</v>
      </c>
      <c r="BX6" s="35">
        <f t="shared" si="8"/>
        <v>40.75</v>
      </c>
      <c r="BY6" s="35">
        <f t="shared" si="8"/>
        <v>42.44</v>
      </c>
      <c r="BZ6" s="35">
        <f t="shared" si="8"/>
        <v>57.08</v>
      </c>
      <c r="CA6" s="34" t="str">
        <f>IF(CA7="","",IF(CA7="-","【-】","【"&amp;SUBSTITUTE(TEXT(CA7,"#,##0.00"),"-","△")&amp;"】"))</f>
        <v>【60.94】</v>
      </c>
      <c r="CB6" s="35">
        <f>IF(CB7="",NA(),CB7)</f>
        <v>519.61</v>
      </c>
      <c r="CC6" s="35">
        <f t="shared" ref="CC6:CK6" si="9">IF(CC7="",NA(),CC7)</f>
        <v>281.64</v>
      </c>
      <c r="CD6" s="35">
        <f t="shared" si="9"/>
        <v>270.20999999999998</v>
      </c>
      <c r="CE6" s="35">
        <f t="shared" si="9"/>
        <v>313.64999999999998</v>
      </c>
      <c r="CF6" s="35">
        <f t="shared" si="9"/>
        <v>254.65</v>
      </c>
      <c r="CG6" s="35">
        <f t="shared" si="9"/>
        <v>355.22</v>
      </c>
      <c r="CH6" s="35">
        <f t="shared" si="9"/>
        <v>334.48</v>
      </c>
      <c r="CI6" s="35">
        <f t="shared" si="9"/>
        <v>311.70999999999998</v>
      </c>
      <c r="CJ6" s="35">
        <f t="shared" si="9"/>
        <v>284.54000000000002</v>
      </c>
      <c r="CK6" s="35">
        <f t="shared" si="9"/>
        <v>274.99</v>
      </c>
      <c r="CL6" s="34" t="str">
        <f>IF(CL7="","",IF(CL7="-","【-】","【"&amp;SUBSTITUTE(TEXT(CL7,"#,##0.00"),"-","△")&amp;"】"))</f>
        <v>【253.04】</v>
      </c>
      <c r="CM6" s="35">
        <f>IF(CM7="",NA(),CM7)</f>
        <v>77.959999999999994</v>
      </c>
      <c r="CN6" s="35">
        <f t="shared" ref="CN6:CV6" si="10">IF(CN7="",NA(),CN7)</f>
        <v>77.959999999999994</v>
      </c>
      <c r="CO6" s="35">
        <f t="shared" si="10"/>
        <v>74.19</v>
      </c>
      <c r="CP6" s="35">
        <f t="shared" si="10"/>
        <v>76.08</v>
      </c>
      <c r="CQ6" s="35">
        <f t="shared" si="10"/>
        <v>79.84</v>
      </c>
      <c r="CR6" s="35">
        <f t="shared" si="10"/>
        <v>42.84</v>
      </c>
      <c r="CS6" s="35">
        <f t="shared" si="10"/>
        <v>40.93</v>
      </c>
      <c r="CT6" s="35">
        <f t="shared" si="10"/>
        <v>43.38</v>
      </c>
      <c r="CU6" s="35">
        <f t="shared" si="10"/>
        <v>42.33</v>
      </c>
      <c r="CV6" s="35">
        <f t="shared" si="10"/>
        <v>54.83</v>
      </c>
      <c r="CW6" s="34" t="str">
        <f>IF(CW7="","",IF(CW7="-","【-】","【"&amp;SUBSTITUTE(TEXT(CW7,"#,##0.00"),"-","△")&amp;"】"))</f>
        <v>【54.84】</v>
      </c>
      <c r="CX6" s="35">
        <f>IF(CX7="",NA(),CX7)</f>
        <v>83.01</v>
      </c>
      <c r="CY6" s="35">
        <f t="shared" ref="CY6:DG6" si="11">IF(CY7="",NA(),CY7)</f>
        <v>83.03</v>
      </c>
      <c r="CZ6" s="35">
        <f t="shared" si="11"/>
        <v>83.72</v>
      </c>
      <c r="DA6" s="35">
        <f t="shared" si="11"/>
        <v>83.55</v>
      </c>
      <c r="DB6" s="35">
        <f t="shared" si="11"/>
        <v>83.12</v>
      </c>
      <c r="DC6" s="35">
        <f t="shared" si="11"/>
        <v>66.3</v>
      </c>
      <c r="DD6" s="35">
        <f t="shared" si="11"/>
        <v>62.73</v>
      </c>
      <c r="DE6" s="35">
        <f t="shared" si="11"/>
        <v>62.02</v>
      </c>
      <c r="DF6" s="35">
        <f t="shared" si="11"/>
        <v>62.5</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5">
        <f t="shared" si="14"/>
        <v>0.25</v>
      </c>
      <c r="EO6" s="34" t="str">
        <f>IF(EO7="","",IF(EO7="-","【-】","【"&amp;SUBSTITUTE(TEXT(EO7,"#,##0.00"),"-","△")&amp;"】"))</f>
        <v>【0.16】</v>
      </c>
    </row>
    <row r="7" spans="1:145" s="36" customFormat="1" x14ac:dyDescent="0.15">
      <c r="A7" s="28"/>
      <c r="B7" s="37">
        <v>2020</v>
      </c>
      <c r="C7" s="37">
        <v>303909</v>
      </c>
      <c r="D7" s="37">
        <v>47</v>
      </c>
      <c r="E7" s="37">
        <v>17</v>
      </c>
      <c r="F7" s="37">
        <v>5</v>
      </c>
      <c r="G7" s="37">
        <v>0</v>
      </c>
      <c r="H7" s="37" t="s">
        <v>97</v>
      </c>
      <c r="I7" s="37" t="s">
        <v>98</v>
      </c>
      <c r="J7" s="37" t="s">
        <v>99</v>
      </c>
      <c r="K7" s="37" t="s">
        <v>100</v>
      </c>
      <c r="L7" s="37" t="s">
        <v>101</v>
      </c>
      <c r="M7" s="37" t="s">
        <v>102</v>
      </c>
      <c r="N7" s="38" t="s">
        <v>103</v>
      </c>
      <c r="O7" s="38" t="s">
        <v>104</v>
      </c>
      <c r="P7" s="38">
        <v>13.7</v>
      </c>
      <c r="Q7" s="38">
        <v>100</v>
      </c>
      <c r="R7" s="38">
        <v>4987</v>
      </c>
      <c r="S7" s="38">
        <v>8112</v>
      </c>
      <c r="T7" s="38">
        <v>113.62</v>
      </c>
      <c r="U7" s="38">
        <v>71.400000000000006</v>
      </c>
      <c r="V7" s="38">
        <v>1108</v>
      </c>
      <c r="W7" s="38">
        <v>0.38</v>
      </c>
      <c r="X7" s="38">
        <v>2915.79</v>
      </c>
      <c r="Y7" s="38">
        <v>100.4</v>
      </c>
      <c r="Z7" s="38">
        <v>99.6</v>
      </c>
      <c r="AA7" s="38">
        <v>103.19</v>
      </c>
      <c r="AB7" s="38">
        <v>102.84</v>
      </c>
      <c r="AC7" s="38">
        <v>111.07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236.71</v>
      </c>
      <c r="BJ7" s="38">
        <v>0</v>
      </c>
      <c r="BK7" s="38">
        <v>1051.43</v>
      </c>
      <c r="BL7" s="38">
        <v>982.29</v>
      </c>
      <c r="BM7" s="38">
        <v>713.28</v>
      </c>
      <c r="BN7" s="38">
        <v>673.08</v>
      </c>
      <c r="BO7" s="38">
        <v>867.83</v>
      </c>
      <c r="BP7" s="38">
        <v>832.52</v>
      </c>
      <c r="BQ7" s="38">
        <v>34.619999999999997</v>
      </c>
      <c r="BR7" s="38">
        <v>66.31</v>
      </c>
      <c r="BS7" s="38">
        <v>68.02</v>
      </c>
      <c r="BT7" s="38">
        <v>58.93</v>
      </c>
      <c r="BU7" s="38">
        <v>67.959999999999994</v>
      </c>
      <c r="BV7" s="38">
        <v>40.06</v>
      </c>
      <c r="BW7" s="38">
        <v>41.25</v>
      </c>
      <c r="BX7" s="38">
        <v>40.75</v>
      </c>
      <c r="BY7" s="38">
        <v>42.44</v>
      </c>
      <c r="BZ7" s="38">
        <v>57.08</v>
      </c>
      <c r="CA7" s="38">
        <v>60.94</v>
      </c>
      <c r="CB7" s="38">
        <v>519.61</v>
      </c>
      <c r="CC7" s="38">
        <v>281.64</v>
      </c>
      <c r="CD7" s="38">
        <v>270.20999999999998</v>
      </c>
      <c r="CE7" s="38">
        <v>313.64999999999998</v>
      </c>
      <c r="CF7" s="38">
        <v>254.65</v>
      </c>
      <c r="CG7" s="38">
        <v>355.22</v>
      </c>
      <c r="CH7" s="38">
        <v>334.48</v>
      </c>
      <c r="CI7" s="38">
        <v>311.70999999999998</v>
      </c>
      <c r="CJ7" s="38">
        <v>284.54000000000002</v>
      </c>
      <c r="CK7" s="38">
        <v>274.99</v>
      </c>
      <c r="CL7" s="38">
        <v>253.04</v>
      </c>
      <c r="CM7" s="38">
        <v>77.959999999999994</v>
      </c>
      <c r="CN7" s="38">
        <v>77.959999999999994</v>
      </c>
      <c r="CO7" s="38">
        <v>74.19</v>
      </c>
      <c r="CP7" s="38">
        <v>76.08</v>
      </c>
      <c r="CQ7" s="38">
        <v>79.84</v>
      </c>
      <c r="CR7" s="38">
        <v>42.84</v>
      </c>
      <c r="CS7" s="38">
        <v>40.93</v>
      </c>
      <c r="CT7" s="38">
        <v>43.38</v>
      </c>
      <c r="CU7" s="38">
        <v>42.33</v>
      </c>
      <c r="CV7" s="38">
        <v>54.83</v>
      </c>
      <c r="CW7" s="38">
        <v>54.84</v>
      </c>
      <c r="CX7" s="38">
        <v>83.01</v>
      </c>
      <c r="CY7" s="38">
        <v>83.03</v>
      </c>
      <c r="CZ7" s="38">
        <v>83.72</v>
      </c>
      <c r="DA7" s="38">
        <v>83.55</v>
      </c>
      <c r="DB7" s="38">
        <v>83.12</v>
      </c>
      <c r="DC7" s="38">
        <v>66.3</v>
      </c>
      <c r="DD7" s="38">
        <v>62.73</v>
      </c>
      <c r="DE7" s="38">
        <v>62.02</v>
      </c>
      <c r="DF7" s="38">
        <v>62.5</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2022-01-07T00:41:52Z</cp:lastPrinted>
  <dcterms:created xsi:type="dcterms:W3CDTF">2021-12-03T08:00:25Z</dcterms:created>
  <dcterms:modified xsi:type="dcterms:W3CDTF">2022-02-15T03:15:42Z</dcterms:modified>
  <cp:category/>
</cp:coreProperties>
</file>