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令和４年度　経営比較\"/>
    </mc:Choice>
  </mc:AlternateContent>
  <xr:revisionPtr revIDLastSave="0" documentId="13_ncr:1_{FCB3182C-11EB-4EC6-843E-2D3BD38256DC}" xr6:coauthVersionLast="43" xr6:coauthVersionMax="43" xr10:uidLastSave="{00000000-0000-0000-0000-000000000000}"/>
  <workbookProtection workbookAlgorithmName="SHA-512" workbookHashValue="4opVXbG8fkbqeZHcV8HeWPM1ivwSEDGlWsbn6DXyojlz5EyebtDSZs4pYXpiFhic7R3soinQVdSzok4LU2/BwA==" workbookSaltValue="7/3iFbyS7mWQVetLwxdysw==" workbookSpinCount="100000" lockStructure="1"/>
  <bookViews>
    <workbookView xWindow="202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<sst xmlns="http://schemas.openxmlformats.org/spreadsheetml/2006/main" count="236" uniqueCount="119">
  <si>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</si>
  <si>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</si>
  <si>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</si>
  <si>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</si>
  <si>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</si>
  <si>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</si>
  <si>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</si>
  <si>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</si>
  <si>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</si>
  <si>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</si>
  <si>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</si>
  <si>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</si>
  <si>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</si>
  <si>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</si>
  <si>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</si>
  <si>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</si>
  <si>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</si>
  <si>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</si>
  <si>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</si>
  <si>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</si>
  <si>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</si>
  <si>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</si>
  <si>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</si>
  <si>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</si>
  <si>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</si>
  <si>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</si>
  <si>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</si>
  <si>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</si>
  <si>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</si>
  <si>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</si>
  <si>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</si>
  <si>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</si>
  <si>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</si>
  <si>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</si>
  <si>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</si>
  <si>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</si>
  <si>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</si>
  <si>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</si>
  <si>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</si>
  <si>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</si>
  <si>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</si>
  <si>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</si>
  <si>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</si>
  <si>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</si>
  <si>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</si>
  <si>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</si>
  <si>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</si>
  <si>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</si>
  <si>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</si>
  <si>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</si>
  <si>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</si>
  <si>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</si>
  <si>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</si>
  <si>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</si>
  <si>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</si>
  <si>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</si>
  <si>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</si>
  <si>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</si>
  <si>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</si>
  <si>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</si>
  <si>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</si>
  <si>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</si>
  <si>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</si>
  <si>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</si>
  <si>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</si>
  <si>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</si>
  <si>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</si>
  <si>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</si>
  <si>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</si>
  <si>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</si>
  <si>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</si>
  <si>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</si>
  <si>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</si>
  <si>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</si>
  <si>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</si>
  <si>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</si>
  <si>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</si>
  <si>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</si>
  <si>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</si>
  <si>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</si>
  <si>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</si>
  <si>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</si>
  <si>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</si>
  <si>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</si>
  <si>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</si>
  <si>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</si>
  <si>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</si>
  <si>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</si>
  <si>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</si>
  <si>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</si>
  <si>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</si>
  <si>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</si>
  <si>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</si>
  <si>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</si>
  <si>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</si>
  <si>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</si>
  <si>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</si>
  <si>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</si>
  <si>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</si>
  <si>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</si>
  <si>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</si>
  <si>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</si>
  <si>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</si>
  <si>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</si>
  <si>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</si>
  <si>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</si>
  <si>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</si>
  <si>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</si>
  <si>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</si>
  <si>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</si>
  <si>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</si>
  <si>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</si>
  <si>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</si>
  <si>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</si>
  <si>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</si>
  <si>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</si>
  <si>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平成30年度に古井地区、令和元年度に山口地区の機能強化工事を実施しており、共栄地区は今後、複数年度で、診断、構想、工事を実施していく予定である。
　管路については供用開始から15年経過しているものもあるが、耐用年数の半分以上を残しているため、更新の予定は無い。機械機器等については老朽化により修繕が必要な箇所が各所に見られる。
　令和3年度は固定資産の調査業務を行い資産価値を把握した結果、令和6年度当初の有形固定資産減価償費を算出した。</t>
    <rPh sb="43" eb="45">
      <t>コンゴ</t>
    </rPh>
    <rPh sb="46" eb="48">
      <t>フクスウ</t>
    </rPh>
    <rPh sb="48" eb="50">
      <t>ネンド</t>
    </rPh>
    <rPh sb="75" eb="77">
      <t>カンロ</t>
    </rPh>
    <rPh sb="131" eb="133">
      <t>キカイ</t>
    </rPh>
    <rPh sb="133" eb="135">
      <t>キキ</t>
    </rPh>
    <rPh sb="135" eb="136">
      <t>トウ</t>
    </rPh>
    <rPh sb="141" eb="144">
      <t>ロウキュウカ</t>
    </rPh>
    <rPh sb="147" eb="149">
      <t>シュウゼン</t>
    </rPh>
    <rPh sb="150" eb="152">
      <t>ヒツヨウ</t>
    </rPh>
    <rPh sb="153" eb="155">
      <t>カショ</t>
    </rPh>
    <rPh sb="156" eb="158">
      <t>カクショ</t>
    </rPh>
    <rPh sb="159" eb="160">
      <t>ミ</t>
    </rPh>
    <rPh sb="172" eb="174">
      <t>コテイ</t>
    </rPh>
    <phoneticPr fontId="4"/>
  </si>
  <si>
    <t xml:space="preserve">　2地区が供用開始から15年以上が経過しており、残り1地区も10年を経過していることから、今後は修繕費の増加が懸念され、費用平準化のための修繕計画や修繕のための財源確保が必要となる。
</t>
    <phoneticPr fontId="4"/>
  </si>
  <si>
    <t>　①収益的収支比率は100％を下回っており、過去5年で最も低い値となった。これは営業外収益が減少し、営業費用（修繕費等）が増加したためである。
　④企業債残高対事業規模比率は、一般会計から企業債の元利償還金の返済に充てるため基準外繰入を含め全額負担されている。
　⑤経費回収率は7.38ポイント減少してるが営業収益の内、料金収入は横ばいで、主な要因は汚水処理費の増加である。
　⑥汚水処理原価は前年と比べ33.14円増加しており、類似団体平均を上回った。年間有収水量は横ばいであるため、主な要因は汚水処理費の増加である。
　⑦施設利用率は概ね横ばい類似団体平均と比べ良好な数値であり、適正な規模であると判断できる。
　⑧水洗化率は概ね横ばいで前年同様、類似団体平均を下回った。農集区域内の人口減少等により水洗化率の大きな上昇は難しいと考えられる。</t>
    <rPh sb="15" eb="17">
      <t>シタマワ</t>
    </rPh>
    <rPh sb="22" eb="24">
      <t>カコ</t>
    </rPh>
    <rPh sb="25" eb="26">
      <t>ネン</t>
    </rPh>
    <rPh sb="27" eb="28">
      <t>モット</t>
    </rPh>
    <rPh sb="29" eb="30">
      <t>ヒク</t>
    </rPh>
    <rPh sb="31" eb="32">
      <t>アタイ</t>
    </rPh>
    <rPh sb="40" eb="43">
      <t>エイギョウガイ</t>
    </rPh>
    <rPh sb="43" eb="45">
      <t>シュウエキ</t>
    </rPh>
    <rPh sb="46" eb="48">
      <t>ゲンショウ</t>
    </rPh>
    <rPh sb="50" eb="52">
      <t>エイギョウ</t>
    </rPh>
    <rPh sb="52" eb="54">
      <t>ヒヨウ</t>
    </rPh>
    <rPh sb="55" eb="57">
      <t>シュウゼン</t>
    </rPh>
    <rPh sb="57" eb="58">
      <t>ヒ</t>
    </rPh>
    <rPh sb="58" eb="59">
      <t>トウ</t>
    </rPh>
    <rPh sb="61" eb="63">
      <t>ゾウカ</t>
    </rPh>
    <rPh sb="107" eb="108">
      <t>ア</t>
    </rPh>
    <rPh sb="147" eb="149">
      <t>ゲンショウ</t>
    </rPh>
    <rPh sb="153" eb="155">
      <t>エイギョウ</t>
    </rPh>
    <rPh sb="155" eb="157">
      <t>シュウエキ</t>
    </rPh>
    <rPh sb="158" eb="159">
      <t>ウチ</t>
    </rPh>
    <rPh sb="160" eb="162">
      <t>リョウキン</t>
    </rPh>
    <rPh sb="162" eb="164">
      <t>シュウニュウ</t>
    </rPh>
    <rPh sb="165" eb="166">
      <t>ヨコ</t>
    </rPh>
    <rPh sb="181" eb="183">
      <t>ゾウカ</t>
    </rPh>
    <rPh sb="208" eb="210">
      <t>ゾウカ</t>
    </rPh>
    <rPh sb="222" eb="223">
      <t>ウエ</t>
    </rPh>
    <rPh sb="254" eb="256">
      <t>ゾウカ</t>
    </rPh>
    <rPh sb="321" eb="323">
      <t>ゼンネン</t>
    </rPh>
    <rPh sb="323" eb="325">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</si>
</sst>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0-4F75-9FE1-175EB6D59D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c:v>0.25</c:v>
                </c:pt>
                <c:pt idx="4">
                  <c:v>0.05</c:v>
                </c:pt>
              </c:numCache>
            </c:numRef>
          </c:val>
          <c:smooth val="0"/>
          <c:extLst>
            <c:ext xmlns:c16="http://schemas.microsoft.com/office/drawing/2014/chart" uri="{C3380CC4-5D6E-409C-BE32-E72D297353CC}">
              <c16:uniqueId val="{00000001-95B0-4F75-9FE1-175EB6D59D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77.959999999999994</c:v>
                </c:pt>
                <c:pt idx="1">
                  <c:v>74.19</c:v>
                </c:pt>
                <c:pt idx="2">
                  <c:v>76.08</c:v>
                </c:pt>
                <c:pt idx="3">
                  <c:v>79.84</c:v>
                </c:pt>
                <c:pt idx="4">
                  <c:v>82.8</c:v>
                </c:pt>
              </c:numCache>
            </c:numRef>
          </c:val>
          <c:extLst>
            <c:ext xmlns:c16="http://schemas.microsoft.com/office/drawing/2014/chart" uri="{C3380CC4-5D6E-409C-BE32-E72D297353CC}">
              <c16:uniqueId val="{00000000-D1A8-4903-BD1F-894CA2F283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54.83</c:v>
                </c:pt>
                <c:pt idx="4">
                  <c:v>66.53</c:v>
                </c:pt>
              </c:numCache>
            </c:numRef>
          </c:val>
          <c:smooth val="0"/>
          <c:extLst>
            <c:ext xmlns:c16="http://schemas.microsoft.com/office/drawing/2014/chart" uri="{C3380CC4-5D6E-409C-BE32-E72D297353CC}">
              <c16:uniqueId val="{00000001-D1A8-4903-BD1F-894CA2F283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83.03</c:v>
                </c:pt>
                <c:pt idx="1">
                  <c:v>83.72</c:v>
                </c:pt>
                <c:pt idx="2">
                  <c:v>83.55</c:v>
                </c:pt>
                <c:pt idx="3">
                  <c:v>83.12</c:v>
                </c:pt>
                <c:pt idx="4">
                  <c:v>82.78</c:v>
                </c:pt>
              </c:numCache>
            </c:numRef>
          </c:val>
          <c:extLst>
            <c:ext xmlns:c16="http://schemas.microsoft.com/office/drawing/2014/chart" uri="{C3380CC4-5D6E-409C-BE32-E72D297353CC}">
              <c16:uniqueId val="{00000000-11BC-4AE6-B565-958F3ACEFE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84.7</c:v>
                </c:pt>
                <c:pt idx="4">
                  <c:v>84.67</c:v>
                </c:pt>
              </c:numCache>
            </c:numRef>
          </c:val>
          <c:smooth val="0"/>
          <c:extLst>
            <c:ext xmlns:c16="http://schemas.microsoft.com/office/drawing/2014/chart" uri="{C3380CC4-5D6E-409C-BE32-E72D297353CC}">
              <c16:uniqueId val="{00000001-11BC-4AE6-B565-958F3ACEFE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99.6</c:v>
                </c:pt>
                <c:pt idx="1">
                  <c:v>103.19</c:v>
                </c:pt>
                <c:pt idx="2">
                  <c:v>102.84</c:v>
                </c:pt>
                <c:pt idx="3">
                  <c:v>111.07</c:v>
                </c:pt>
                <c:pt idx="4">
                  <c:v>93.73</c:v>
                </c:pt>
              </c:numCache>
            </c:numRef>
          </c:val>
          <c:extLst>
            <c:ext xmlns:c16="http://schemas.microsoft.com/office/drawing/2014/chart" uri="{C3380CC4-5D6E-409C-BE32-E72D297353CC}">
              <c16:uniqueId val="{00000000-82A3-44B1-980D-8D952A87BB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A3-44B1-980D-8D952A87BB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8D-4C8F-8710-7D27D4362A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8D-4C8F-8710-7D27D4362A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A6-4EDC-8E3A-EF4AB5D68D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6-4EDC-8E3A-EF4AB5D68D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92-4CFE-AD60-4A78FCFE90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92-4CFE-AD60-4A78FCFE90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76-4C42-9BDC-B8B1516E60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76-4C42-9BDC-B8B1516E60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quot;-&quot;">
                  <c:v>236.71</c:v>
                </c:pt>
                <c:pt idx="3">
                  <c:v>0</c:v>
                </c:pt>
                <c:pt idx="4">
                  <c:v>0</c:v>
                </c:pt>
              </c:numCache>
            </c:numRef>
          </c:val>
          <c:extLst>
            <c:ext xmlns:c16="http://schemas.microsoft.com/office/drawing/2014/chart" uri="{C3380CC4-5D6E-409C-BE32-E72D297353CC}">
              <c16:uniqueId val="{00000000-0453-44B0-B954-D50DD706B7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867.83</c:v>
                </c:pt>
                <c:pt idx="4">
                  <c:v>791.76</c:v>
                </c:pt>
              </c:numCache>
            </c:numRef>
          </c:val>
          <c:smooth val="0"/>
          <c:extLst>
            <c:ext xmlns:c16="http://schemas.microsoft.com/office/drawing/2014/chart" uri="{C3380CC4-5D6E-409C-BE32-E72D297353CC}">
              <c16:uniqueId val="{00000001-0453-44B0-B954-D50DD706B7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66.31</c:v>
                </c:pt>
                <c:pt idx="1">
                  <c:v>68.02</c:v>
                </c:pt>
                <c:pt idx="2">
                  <c:v>58.93</c:v>
                </c:pt>
                <c:pt idx="3">
                  <c:v>67.959999999999994</c:v>
                </c:pt>
                <c:pt idx="4">
                  <c:v>60.58</c:v>
                </c:pt>
              </c:numCache>
            </c:numRef>
          </c:val>
          <c:extLst>
            <c:ext xmlns:c16="http://schemas.microsoft.com/office/drawing/2014/chart" uri="{C3380CC4-5D6E-409C-BE32-E72D297353CC}">
              <c16:uniqueId val="{00000000-2A9D-405B-9E50-E9EB0A0A68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57.08</c:v>
                </c:pt>
                <c:pt idx="4">
                  <c:v>56.26</c:v>
                </c:pt>
              </c:numCache>
            </c:numRef>
          </c:val>
          <c:smooth val="0"/>
          <c:extLst>
            <c:ext xmlns:c16="http://schemas.microsoft.com/office/drawing/2014/chart" uri="{C3380CC4-5D6E-409C-BE32-E72D297353CC}">
              <c16:uniqueId val="{00000001-2A9D-405B-9E50-E9EB0A0A68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281.64</c:v>
                </c:pt>
                <c:pt idx="1">
                  <c:v>270.20999999999998</c:v>
                </c:pt>
                <c:pt idx="2">
                  <c:v>313.64999999999998</c:v>
                </c:pt>
                <c:pt idx="3">
                  <c:v>254.65</c:v>
                </c:pt>
                <c:pt idx="4">
                  <c:v>287.79000000000002</c:v>
                </c:pt>
              </c:numCache>
            </c:numRef>
          </c:val>
          <c:extLst>
            <c:ext xmlns:c16="http://schemas.microsoft.com/office/drawing/2014/chart" uri="{C3380CC4-5D6E-409C-BE32-E72D297353CC}">
              <c16:uniqueId val="{00000000-E172-47E2-B73B-0239FE01C1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274.99</c:v>
                </c:pt>
                <c:pt idx="4">
                  <c:v>282.08999999999997</c:v>
                </c:pt>
              </c:numCache>
            </c:numRef>
          </c:val>
          <c:smooth val="0"/>
          <c:extLst>
            <c:ext xmlns:c16="http://schemas.microsoft.com/office/drawing/2014/chart" uri="{C3380CC4-5D6E-409C-BE32-E72D297353CC}">
              <c16:uniqueId val="{00000001-E172-47E2-B73B-0239FE01C1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印南町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8007</v>
      </c>
      <c r="AM8" s="46"/>
      <c r="AN8" s="46"/>
      <c r="AO8" s="46"/>
      <c r="AP8" s="46"/>
      <c r="AQ8" s="46"/>
      <c r="AR8" s="46"/>
      <c r="AS8" s="46"/>
      <c r="AT8" s="45">
        <f>データ!T6</f>
        <v>113.62</v>
      </c>
      <c r="AU8" s="45"/>
      <c r="AV8" s="45"/>
      <c r="AW8" s="45"/>
      <c r="AX8" s="45"/>
      <c r="AY8" s="45"/>
      <c r="AZ8" s="45"/>
      <c r="BA8" s="45"/>
      <c r="BB8" s="45">
        <f>データ!U6</f>
        <v>70.47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13.63</v>
      </c>
      <c r="Q10" s="45"/>
      <c r="R10" s="45"/>
      <c r="S10" s="45"/>
      <c r="T10" s="45"/>
      <c r="U10" s="45"/>
      <c r="V10" s="45"/>
      <c r="W10" s="45">
        <f>データ!Q6</f>
        <v>100</v>
      </c>
      <c r="X10" s="45"/>
      <c r="Y10" s="45"/>
      <c r="Z10" s="45"/>
      <c r="AA10" s="45"/>
      <c r="AB10" s="45"/>
      <c r="AC10" s="45"/>
      <c r="AD10" s="46">
        <f>データ!R6</f>
        <v>4987</v>
      </c>
      <c r="AE10" s="46"/>
      <c r="AF10" s="46"/>
      <c r="AG10" s="46"/>
      <c r="AH10" s="46"/>
      <c r="AI10" s="46"/>
      <c r="AJ10" s="46"/>
      <c r="AK10" s="2"/>
      <c r="AL10" s="46">
        <f>データ!V6</f>
        <v>1086</v>
      </c>
      <c r="AM10" s="46"/>
      <c r="AN10" s="46"/>
      <c r="AO10" s="46"/>
      <c r="AP10" s="46"/>
      <c r="AQ10" s="46"/>
      <c r="AR10" s="46"/>
      <c r="AS10" s="46"/>
      <c r="AT10" s="45">
        <f>データ!W6</f>
        <v>0.38</v>
      </c>
      <c r="AU10" s="45"/>
      <c r="AV10" s="45"/>
      <c r="AW10" s="45"/>
      <c r="AX10" s="45"/>
      <c r="AY10" s="45"/>
      <c r="AZ10" s="45"/>
      <c r="BA10" s="45"/>
      <c r="BB10" s="45">
        <f>データ!X6</f>
        <v>2857.89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qyvlSgnHNRyFDP4GIyDE2Q0SI5I6/rioncx/aH3GzCdlWYicDyWJyiSWNnjv7sWbEc5wEt6DHUXVp2bYV7mmmA==" saltValue="5uXxT96fZCqs+ZMJOTmh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303909</v>
      </c>
      <c r="D6" s="19">
        <f t="shared" si="3"/>
        <v>47</v>
      </c>
      <c r="E6" s="19">
        <f t="shared" si="3"/>
        <v>17</v>
      </c>
      <c r="F6" s="19">
        <f t="shared" si="3"/>
        <v>5</v>
      </c>
      <c r="G6" s="19">
        <f t="shared" si="3"/>
        <v>0</v>
      </c>
      <c r="H6" s="19" t="str">
        <f t="shared" si="3"/>
        <v>和歌山県　印南町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13.63</v>
      </c>
      <c r="Q6" s="20">
        <f t="shared" si="3"/>
        <v>100</v>
      </c>
      <c r="R6" s="20">
        <f t="shared" si="3"/>
        <v>4987</v>
      </c>
      <c r="S6" s="20">
        <f t="shared" si="3"/>
        <v>8007</v>
      </c>
      <c r="T6" s="20">
        <f t="shared" si="3"/>
        <v>113.62</v>
      </c>
      <c r="U6" s="20">
        <f t="shared" si="3"/>
        <v>70.47</v>
      </c>
      <c r="V6" s="20">
        <f t="shared" si="3"/>
        <v>1086</v>
      </c>
      <c r="W6" s="20">
        <f t="shared" si="3"/>
        <v>0.38</v>
      </c>
      <c r="X6" s="20">
        <f t="shared" si="3"/>
        <v>2857.89</v>
      </c>
      <c r="Y6" s="21">
        <f>IF(Y7="",NA(),Y7)</f>
        <v>99.6</v>
      </c>
      <c r="Z6" s="21">
        <f t="shared" ref="Z6:AH6" si="4">IF(Z7="",NA(),Z7)</f>
        <v>103.19</v>
      </c>
      <c r="AA6" s="21">
        <f t="shared" si="4"/>
        <v>102.84</v>
      </c>
      <c r="AB6" s="21">
        <f t="shared" si="4"/>
        <v>111.07</v>
      </c>
      <c r="AC6" s="21">
        <f t="shared" si="4"/>
        <v>93.73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236.71</v>
      </c>
      <c r="BI6" s="20">
        <f t="shared" si="7"/>
        <v>0</v>
      </c>
      <c r="BJ6" s="20">
        <f t="shared" si="7"/>
        <v>0</v>
      </c>
      <c r="BK6" s="21">
        <f t="shared" si="7"/>
        <v>982.29</v>
      </c>
      <c r="BL6" s="21">
        <f t="shared" si="7"/>
        <v>713.28</v>
      </c>
      <c r="BM6" s="21">
        <f t="shared" si="7"/>
        <v>673.08</v>
      </c>
      <c r="BN6" s="21">
        <f t="shared" si="7"/>
        <v>867.83</v>
      </c>
      <c r="BO6" s="21">
        <f t="shared" si="7"/>
        <v>791.76</v>
      </c>
      <c r="BP6" s="20" t="str">
        <f>IF(BP7="","",IF(BP7="-","【-】","【"&amp;SUBSTITUTE(TEXT(BP7,"#,##0.00"),"-","△")&amp;"】"))</f>
        <v>【786.37】</v>
      </c>
      <c r="BQ6" s="21">
        <f>IF(BQ7="",NA(),BQ7)</f>
        <v>66.31</v>
      </c>
      <c r="BR6" s="21">
        <f t="shared" ref="BR6:BZ6" si="8">IF(BR7="",NA(),BR7)</f>
        <v>68.02</v>
      </c>
      <c r="BS6" s="21">
        <f t="shared" si="8"/>
        <v>58.93</v>
      </c>
      <c r="BT6" s="21">
        <f t="shared" si="8"/>
        <v>67.959999999999994</v>
      </c>
      <c r="BU6" s="21">
        <f t="shared" si="8"/>
        <v>60.58</v>
      </c>
      <c r="BV6" s="21">
        <f t="shared" si="8"/>
        <v>41.25</v>
      </c>
      <c r="BW6" s="21">
        <f t="shared" si="8"/>
        <v>40.75</v>
      </c>
      <c r="BX6" s="21">
        <f t="shared" si="8"/>
        <v>42.44</v>
      </c>
      <c r="BY6" s="21">
        <f t="shared" si="8"/>
        <v>57.08</v>
      </c>
      <c r="BZ6" s="21">
        <f t="shared" si="8"/>
        <v>56.26</v>
      </c>
      <c r="CA6" s="20" t="str">
        <f>IF(CA7="","",IF(CA7="-","【-】","【"&amp;SUBSTITUTE(TEXT(CA7,"#,##0.00"),"-","△")&amp;"】"))</f>
        <v>【60.65】</v>
      </c>
      <c r="CB6" s="21">
        <f>IF(CB7="",NA(),CB7)</f>
        <v>281.64</v>
      </c>
      <c r="CC6" s="21">
        <f t="shared" ref="CC6:CK6" si="9">IF(CC7="",NA(),CC7)</f>
        <v>270.20999999999998</v>
      </c>
      <c r="CD6" s="21">
        <f t="shared" si="9"/>
        <v>313.64999999999998</v>
      </c>
      <c r="CE6" s="21">
        <f t="shared" si="9"/>
        <v>254.65</v>
      </c>
      <c r="CF6" s="21">
        <f t="shared" si="9"/>
        <v>287.79000000000002</v>
      </c>
      <c r="CG6" s="21">
        <f t="shared" si="9"/>
        <v>334.48</v>
      </c>
      <c r="CH6" s="21">
        <f t="shared" si="9"/>
        <v>311.70999999999998</v>
      </c>
      <c r="CI6" s="21">
        <f t="shared" si="9"/>
        <v>284.54000000000002</v>
      </c>
      <c r="CJ6" s="21">
        <f t="shared" si="9"/>
        <v>274.99</v>
      </c>
      <c r="CK6" s="21">
        <f t="shared" si="9"/>
        <v>282.08999999999997</v>
      </c>
      <c r="CL6" s="20" t="str">
        <f>IF(CL7="","",IF(CL7="-","【-】","【"&amp;SUBSTITUTE(TEXT(CL7,"#,##0.00"),"-","△")&amp;"】"))</f>
        <v>【256.97】</v>
      </c>
      <c r="CM6" s="21">
        <f>IF(CM7="",NA(),CM7)</f>
        <v>77.959999999999994</v>
      </c>
      <c r="CN6" s="21">
        <f t="shared" ref="CN6:CV6" si="10">IF(CN7="",NA(),CN7)</f>
        <v>74.19</v>
      </c>
      <c r="CO6" s="21">
        <f t="shared" si="10"/>
        <v>76.08</v>
      </c>
      <c r="CP6" s="21">
        <f t="shared" si="10"/>
        <v>79.84</v>
      </c>
      <c r="CQ6" s="21">
        <f t="shared" si="10"/>
        <v>82.8</v>
      </c>
      <c r="CR6" s="21">
        <f t="shared" si="10"/>
        <v>40.93</v>
      </c>
      <c r="CS6" s="21">
        <f t="shared" si="10"/>
        <v>43.38</v>
      </c>
      <c r="CT6" s="21">
        <f t="shared" si="10"/>
        <v>42.33</v>
      </c>
      <c r="CU6" s="21">
        <f t="shared" si="10"/>
        <v>54.83</v>
      </c>
      <c r="CV6" s="21">
        <f t="shared" si="10"/>
        <v>66.53</v>
      </c>
      <c r="CW6" s="20" t="str">
        <f>IF(CW7="","",IF(CW7="-","【-】","【"&amp;SUBSTITUTE(TEXT(CW7,"#,##0.00"),"-","△")&amp;"】"))</f>
        <v>【61.14】</v>
      </c>
      <c r="CX6" s="21">
        <f>IF(CX7="",NA(),CX7)</f>
        <v>83.03</v>
      </c>
      <c r="CY6" s="21">
        <f t="shared" ref="CY6:DG6" si="11">IF(CY7="",NA(),CY7)</f>
        <v>83.72</v>
      </c>
      <c r="CZ6" s="21">
        <f t="shared" si="11"/>
        <v>83.55</v>
      </c>
      <c r="DA6" s="21">
        <f t="shared" si="11"/>
        <v>83.12</v>
      </c>
      <c r="DB6" s="21">
        <f t="shared" si="11"/>
        <v>82.78</v>
      </c>
      <c r="DC6" s="21">
        <f t="shared" si="11"/>
        <v>62.73</v>
      </c>
      <c r="DD6" s="21">
        <f t="shared" si="11"/>
        <v>62.02</v>
      </c>
      <c r="DE6" s="21">
        <f t="shared" si="11"/>
        <v>62.5</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1">
        <f t="shared" si="14"/>
        <v>0.25</v>
      </c>
      <c r="EN6" s="21">
        <f t="shared" si="14"/>
        <v>0.05</v>
      </c>
      <c r="EO6" s="20" t="str">
        <f>IF(EO7="","",IF(EO7="-","【-】","【"&amp;SUBSTITUTE(TEXT(EO7,"#,##0.00"),"-","△")&amp;"】"))</f>
        <v>【0.03】</v>
      </c>
    </row>
    <row r="7" spans="1:145" s="22" customFormat="1" x14ac:dyDescent="0.15">
      <c r="A7" s="14"/>
      <c r="B7" s="23">
        <v>2021</v>
      </c>
      <c r="C7" s="23">
        <v>303909</v>
      </c>
      <c r="D7" s="23">
        <v>47</v>
      </c>
      <c r="E7" s="23">
        <v>17</v>
      </c>
      <c r="F7" s="23">
        <v>5</v>
      </c>
      <c r="G7" s="23">
        <v>0</v>
      </c>
      <c r="H7" s="23" t="s">
        <v>98</v>
      </c>
      <c r="I7" s="23" t="s">
        <v>99</v>
      </c>
      <c r="J7" s="23" t="s">
        <v>100</v>
      </c>
      <c r="K7" s="23" t="s">
        <v>101</v>
      </c>
      <c r="L7" s="23" t="s">
        <v>102</v>
      </c>
      <c r="M7" s="23" t="s">
        <v>103</v>
      </c>
      <c r="N7" s="24" t="s">
        <v>104</v>
      </c>
      <c r="O7" s="24" t="s">
        <v>105</v>
      </c>
      <c r="P7" s="24">
        <v>13.63</v>
      </c>
      <c r="Q7" s="24">
        <v>100</v>
      </c>
      <c r="R7" s="24">
        <v>4987</v>
      </c>
      <c r="S7" s="24">
        <v>8007</v>
      </c>
      <c r="T7" s="24">
        <v>113.62</v>
      </c>
      <c r="U7" s="24">
        <v>70.47</v>
      </c>
      <c r="V7" s="24">
        <v>1086</v>
      </c>
      <c r="W7" s="24">
        <v>0.38</v>
      </c>
      <c r="X7" s="24">
        <v>2857.89</v>
      </c>
      <c r="Y7" s="24">
        <v>99.6</v>
      </c>
      <c r="Z7" s="24">
        <v>103.19</v>
      </c>
      <c r="AA7" s="24">
        <v>102.84</v>
      </c>
      <c r="AB7" s="24">
        <v>111.07</v>
      </c>
      <c r="AC7" s="24">
        <v>93.73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236.71</v>
      </c>
      <c r="BI7" s="24">
        <v>0</v>
      </c>
      <c r="BJ7" s="24">
        <v>0</v>
      </c>
      <c r="BK7" s="24">
        <v>982.29</v>
      </c>
      <c r="BL7" s="24">
        <v>713.28</v>
      </c>
      <c r="BM7" s="24">
        <v>673.08</v>
      </c>
      <c r="BN7" s="24">
        <v>867.83</v>
      </c>
      <c r="BO7" s="24">
        <v>791.76</v>
      </c>
      <c r="BP7" s="24">
        <v>786.37</v>
      </c>
      <c r="BQ7" s="24">
        <v>66.31</v>
      </c>
      <c r="BR7" s="24">
        <v>68.02</v>
      </c>
      <c r="BS7" s="24">
        <v>58.93</v>
      </c>
      <c r="BT7" s="24">
        <v>67.959999999999994</v>
      </c>
      <c r="BU7" s="24">
        <v>60.58</v>
      </c>
      <c r="BV7" s="24">
        <v>41.25</v>
      </c>
      <c r="BW7" s="24">
        <v>40.75</v>
      </c>
      <c r="BX7" s="24">
        <v>42.44</v>
      </c>
      <c r="BY7" s="24">
        <v>57.08</v>
      </c>
      <c r="BZ7" s="24">
        <v>56.26</v>
      </c>
      <c r="CA7" s="24">
        <v>60.65</v>
      </c>
      <c r="CB7" s="24">
        <v>281.64</v>
      </c>
      <c r="CC7" s="24">
        <v>270.20999999999998</v>
      </c>
      <c r="CD7" s="24">
        <v>313.64999999999998</v>
      </c>
      <c r="CE7" s="24">
        <v>254.65</v>
      </c>
      <c r="CF7" s="24">
        <v>287.79000000000002</v>
      </c>
      <c r="CG7" s="24">
        <v>334.48</v>
      </c>
      <c r="CH7" s="24">
        <v>311.70999999999998</v>
      </c>
      <c r="CI7" s="24">
        <v>284.54000000000002</v>
      </c>
      <c r="CJ7" s="24">
        <v>274.99</v>
      </c>
      <c r="CK7" s="24">
        <v>282.08999999999997</v>
      </c>
      <c r="CL7" s="24">
        <v>256.97000000000003</v>
      </c>
      <c r="CM7" s="24">
        <v>77.959999999999994</v>
      </c>
      <c r="CN7" s="24">
        <v>74.19</v>
      </c>
      <c r="CO7" s="24">
        <v>76.08</v>
      </c>
      <c r="CP7" s="24">
        <v>79.84</v>
      </c>
      <c r="CQ7" s="24">
        <v>82.8</v>
      </c>
      <c r="CR7" s="24">
        <v>40.93</v>
      </c>
      <c r="CS7" s="24">
        <v>43.38</v>
      </c>
      <c r="CT7" s="24">
        <v>42.33</v>
      </c>
      <c r="CU7" s="24">
        <v>54.83</v>
      </c>
      <c r="CV7" s="24">
        <v>66.53</v>
      </c>
      <c r="CW7" s="24">
        <v>61.14</v>
      </c>
      <c r="CX7" s="24">
        <v>83.03</v>
      </c>
      <c r="CY7" s="24">
        <v>83.72</v>
      </c>
      <c r="CZ7" s="24">
        <v>83.55</v>
      </c>
      <c r="DA7" s="24">
        <v>83.12</v>
      </c>
      <c r="DB7" s="24">
        <v>82.78</v>
      </c>
      <c r="DC7" s="24">
        <v>62.73</v>
      </c>
      <c r="DD7" s="24">
        <v>62.02</v>
      </c>
      <c r="DE7" s="24">
        <v>62.5</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2023-01-12T01:13:22Z</cp:lastPrinted>
  <dcterms:created xsi:type="dcterms:W3CDTF">2022-12-01T01:59:04Z</dcterms:created>
  <dcterms:modified xsi:type="dcterms:W3CDTF">2023-01-12T01:14:41Z</dcterms:modified>
  <cp:category/>
</cp:coreProperties>
</file>