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nm317\Desktop\令和5年度（令和4年度決算）\02_経営比較分析表（各団体分）\20_印南町\"/>
    </mc:Choice>
  </mc:AlternateContent>
  <xr:revisionPtr revIDLastSave="0" documentId="13_ncr:1_{8A4C85FB-C16D-4AD2-889C-CC11A244A94E}" xr6:coauthVersionLast="43" xr6:coauthVersionMax="43" xr10:uidLastSave="{00000000-0000-0000-0000-000000000000}"/>
  <workbookProtection workbookAlgorithmName="SHA-512" workbookHashValue="x95HXrmdSAgsnlAgLZCB/VlinDsfFQsE3h+/ASdP5TuZ1CGivoqVdw6kUbPaa94JFeL7Ni/gI4QcmZiK34jdzw==" workbookSaltValue="n3cKgsMIuf3yXEWUBESrLw==" workbookSpinCount="100000" lockStructure="1"/>
  <bookViews>
    <workbookView xWindow="202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<sst xmlns="http://schemas.openxmlformats.org/spreadsheetml/2006/main" count="247" uniqueCount="120">
  <si>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</si>
  <si>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</si>
  <si>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</si>
  <si>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</si>
  <si>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</si>
  <si>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</si>
  <si>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</si>
  <si>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</si>
  <si>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</si>
  <si>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</si>
  <si>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</si>
  <si>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</si>
  <si>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</si>
  <si>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</si>
  <si>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</si>
  <si>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</si>
  <si>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</si>
  <si>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</si>
  <si>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</si>
  <si>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</si>
  <si>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</si>
  <si>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</si>
  <si>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</si>
  <si>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</si>
  <si>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</si>
  <si>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</si>
  <si>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</si>
  <si>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</si>
  <si>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</si>
  <si>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</si>
  <si>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</si>
  <si>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</si>
  <si>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</si>
  <si>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</si>
  <si>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</si>
  <si>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</si>
  <si>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</si>
  <si>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</si>
  <si>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</si>
  <si>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</si>
  <si>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</si>
  <si>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</si>
  <si>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</si>
  <si>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</si>
  <si>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</si>
  <si>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</si>
  <si>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</si>
  <si>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</si>
  <si>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</si>
  <si>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</si>
  <si>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</si>
  <si>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</si>
  <si>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</si>
  <si>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</si>
  <si>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</si>
  <si>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</si>
  <si>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</si>
  <si>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</si>
  <si>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</si>
  <si>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</si>
  <si>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</si>
  <si>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</si>
  <si>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</si>
  <si>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</si>
  <si>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</si>
  <si>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</si>
  <si>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</si>
  <si>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</si>
  <si>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</si>
  <si>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</si>
  <si>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</si>
  <si>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</si>
  <si>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</si>
  <si>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</si>
  <si>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</si>
  <si>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</si>
  <si>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</si>
  <si>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</si>
  <si>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</si>
  <si>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</si>
  <si>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</si>
  <si>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</si>
  <si>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</si>
  <si>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</si>
  <si>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</si>
  <si>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</si>
  <si>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</si>
  <si>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</si>
  <si>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</si>
  <si>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</si>
  <si>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</si>
  <si>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</si>
  <si>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</si>
  <si>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</si>
  <si>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</si>
  <si>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</si>
  <si>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</si>
  <si>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</si>
  <si>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</si>
  <si>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</si>
  <si>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</si>
  <si>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</si>
  <si>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</si>
  <si>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</si>
  <si>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</si>
  <si>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</si>
  <si>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</si>
  <si>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</si>
  <si>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</si>
  <si>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</si>
  <si>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</si>
  <si>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</si>
  <si>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</si>
  <si>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</si>
  <si>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</si>
  <si>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</si>
  <si>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</si>
  <si>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①経常収支比率が微減しているが、これは企業債償還金に対する一般会計からの繰入金を資本的収入として受け入れたためである。会計全体で見ると、収支均衡は保てている状態である。
　②企業債残高対事業規模比率は企業債の元利償還金返済のためで基準外繰入を含め全額負担されており、一般会計へ大きく依存している状況である。
　⑤経費回収率は減少し、⑥汚水処理原価が物価高騰により微増しているが⑦施設利用率については、類似団体と比べて良好で適切規模と言える。
　⑧水洗化率が類似団体を下回っているのは、個別排水処理事業は農業集落排水事業の補完的事業とされており、処理区域が同一で区域内人口の分母が大きくなり平均を下回る値となっている。</t>
    <rPh sb="2" eb="4">
      <t>ケイジョウ</t>
    </rPh>
    <rPh sb="4" eb="6">
      <t>シュウシ</t>
    </rPh>
    <rPh sb="6" eb="8">
      <t>ヒリツ</t>
    </rPh>
    <rPh sb="175" eb="177">
      <t>ブッカ</t>
    </rPh>
    <rPh sb="177" eb="179">
      <t>コウトウ</t>
    </rPh>
    <rPh sb="182" eb="184">
      <t>ビゾウ</t>
    </rPh>
    <phoneticPr fontId="4"/>
  </si>
  <si>
    <t xml:space="preserve"> 合併浄化槽による処理方式のため、管渠は整備しておらず改善率は発生しない。各電気設備については保守点検を実施し、適時交換等の対応を行っている。</t>
    <phoneticPr fontId="4"/>
  </si>
  <si>
    <t>各戸に整備した設備に老朽化による軽微な修繕や交換が発生していおり、設備や機器の管理と費用抑制に努める必要がある。抜本的な見直しとして個別排水事業自体の見直しも視野に入れていく必要がある。</t>
    <rPh sb="36" eb="38">
      <t>キキ</t>
    </rPh>
    <rPh sb="56" eb="58">
      <t>バッポンテキ</t>
    </rPh>
    <rPh sb="58" eb="59">
      <t>ナミ</t>
    </rPh>
    <rPh sb="60" eb="62">
      <t>オ</t>
    </rPh>
    <rPh sb="70" eb="72">
      <t>ジギョウ</t>
    </rPh>
    <rPh sb="72" eb="74">
      <t>ジタイ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</si>
</sst>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38-448C-B978-C8E9F822D24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38-448C-B978-C8E9F822D24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71.430000000000007</c:v>
                </c:pt>
                <c:pt idx="1">
                  <c:v>100</c:v>
                </c:pt>
                <c:pt idx="2">
                  <c:v>71.430000000000007</c:v>
                </c:pt>
                <c:pt idx="3">
                  <c:v>71.430000000000007</c:v>
                </c:pt>
                <c:pt idx="4">
                  <c:v>71.430000000000007</c:v>
                </c:pt>
              </c:numCache>
            </c:numRef>
          </c:val>
          <c:extLst>
            <c:ext xmlns:c16="http://schemas.microsoft.com/office/drawing/2014/chart" uri="{C3380CC4-5D6E-409C-BE32-E72D297353CC}">
              <c16:uniqueId val="{00000000-B347-4CB4-BC46-72E155434C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47.29</c:v>
                </c:pt>
                <c:pt idx="1">
                  <c:v>54.73</c:v>
                </c:pt>
                <c:pt idx="2">
                  <c:v>56.29</c:v>
                </c:pt>
                <c:pt idx="3">
                  <c:v>46.45</c:v>
                </c:pt>
                <c:pt idx="4">
                  <c:v>45.36</c:v>
                </c:pt>
              </c:numCache>
            </c:numRef>
          </c:val>
          <c:smooth val="0"/>
          <c:extLst>
            <c:ext xmlns:c16="http://schemas.microsoft.com/office/drawing/2014/chart" uri="{C3380CC4-5D6E-409C-BE32-E72D297353CC}">
              <c16:uniqueId val="{00000001-B347-4CB4-BC46-72E155434C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6.44</c:v>
                </c:pt>
                <c:pt idx="1">
                  <c:v>6.24</c:v>
                </c:pt>
                <c:pt idx="2">
                  <c:v>7.04</c:v>
                </c:pt>
                <c:pt idx="3">
                  <c:v>6.45</c:v>
                </c:pt>
                <c:pt idx="4">
                  <c:v>6.49</c:v>
                </c:pt>
              </c:numCache>
            </c:numRef>
          </c:val>
          <c:extLst>
            <c:ext xmlns:c16="http://schemas.microsoft.com/office/drawing/2014/chart" uri="{C3380CC4-5D6E-409C-BE32-E72D297353CC}">
              <c16:uniqueId val="{00000000-3A9E-4003-A879-FB91044104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57.74</c:v>
                </c:pt>
                <c:pt idx="1">
                  <c:v>54.72</c:v>
                </c:pt>
                <c:pt idx="2">
                  <c:v>54.06</c:v>
                </c:pt>
                <c:pt idx="3">
                  <c:v>82.61</c:v>
                </c:pt>
                <c:pt idx="4">
                  <c:v>82.21</c:v>
                </c:pt>
              </c:numCache>
            </c:numRef>
          </c:val>
          <c:smooth val="0"/>
          <c:extLst>
            <c:ext xmlns:c16="http://schemas.microsoft.com/office/drawing/2014/chart" uri="{C3380CC4-5D6E-409C-BE32-E72D297353CC}">
              <c16:uniqueId val="{00000001-3A9E-4003-A879-FB91044104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70.790000000000006</c:v>
                </c:pt>
                <c:pt idx="1">
                  <c:v>69.98</c:v>
                </c:pt>
                <c:pt idx="2">
                  <c:v>69.31</c:v>
                </c:pt>
                <c:pt idx="3">
                  <c:v>69.38</c:v>
                </c:pt>
                <c:pt idx="4">
                  <c:v>68.739999999999995</c:v>
                </c:pt>
              </c:numCache>
            </c:numRef>
          </c:val>
          <c:extLst>
            <c:ext xmlns:c16="http://schemas.microsoft.com/office/drawing/2014/chart" uri="{C3380CC4-5D6E-409C-BE32-E72D297353CC}">
              <c16:uniqueId val="{00000000-23F9-4202-AB3E-EA82F84078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9-4202-AB3E-EA82F84078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D8-4E39-B913-118F5EFC5C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D8-4E39-B913-118F5EFC5C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D6-4A74-9251-47249A401B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D6-4A74-9251-47249A401B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A6-48A1-94E7-23C2A917964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A6-48A1-94E7-23C2A917964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19-4301-8A04-A1A20763B3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19-4301-8A04-A1A20763B3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8B-48BD-A88E-313D540E2D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918.36</c:v>
                </c:pt>
                <c:pt idx="1">
                  <c:v>860.05</c:v>
                </c:pt>
                <c:pt idx="2">
                  <c:v>745.86</c:v>
                </c:pt>
                <c:pt idx="3">
                  <c:v>783.21</c:v>
                </c:pt>
                <c:pt idx="4">
                  <c:v>902.04</c:v>
                </c:pt>
              </c:numCache>
            </c:numRef>
          </c:val>
          <c:smooth val="0"/>
          <c:extLst>
            <c:ext xmlns:c16="http://schemas.microsoft.com/office/drawing/2014/chart" uri="{C3380CC4-5D6E-409C-BE32-E72D297353CC}">
              <c16:uniqueId val="{00000001-B68B-48BD-A88E-313D540E2D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73.48</c:v>
                </c:pt>
                <c:pt idx="1">
                  <c:v>74.27</c:v>
                </c:pt>
                <c:pt idx="2">
                  <c:v>73.61</c:v>
                </c:pt>
                <c:pt idx="3">
                  <c:v>70.75</c:v>
                </c:pt>
                <c:pt idx="4">
                  <c:v>69.98</c:v>
                </c:pt>
              </c:numCache>
            </c:numRef>
          </c:val>
          <c:extLst>
            <c:ext xmlns:c16="http://schemas.microsoft.com/office/drawing/2014/chart" uri="{C3380CC4-5D6E-409C-BE32-E72D297353CC}">
              <c16:uniqueId val="{00000000-55F0-4FD5-9D8C-DB64B54209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50.94</c:v>
                </c:pt>
                <c:pt idx="1">
                  <c:v>44.86</c:v>
                </c:pt>
                <c:pt idx="2">
                  <c:v>38.090000000000003</c:v>
                </c:pt>
                <c:pt idx="3">
                  <c:v>48.53</c:v>
                </c:pt>
                <c:pt idx="4">
                  <c:v>46.11</c:v>
                </c:pt>
              </c:numCache>
            </c:numRef>
          </c:val>
          <c:smooth val="0"/>
          <c:extLst>
            <c:ext xmlns:c16="http://schemas.microsoft.com/office/drawing/2014/chart" uri="{C3380CC4-5D6E-409C-BE32-E72D297353CC}">
              <c16:uniqueId val="{00000001-55F0-4FD5-9D8C-DB64B54209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238.49</c:v>
                </c:pt>
                <c:pt idx="1">
                  <c:v>235.93</c:v>
                </c:pt>
                <c:pt idx="2">
                  <c:v>235.7</c:v>
                </c:pt>
                <c:pt idx="3">
                  <c:v>245.7</c:v>
                </c:pt>
                <c:pt idx="4">
                  <c:v>245.93</c:v>
                </c:pt>
              </c:numCache>
            </c:numRef>
          </c:val>
          <c:extLst>
            <c:ext xmlns:c16="http://schemas.microsoft.com/office/drawing/2014/chart" uri="{C3380CC4-5D6E-409C-BE32-E72D297353CC}">
              <c16:uniqueId val="{00000000-37EE-4E6F-8AF8-AEFB0AA0C8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371.2</c:v>
                </c:pt>
                <c:pt idx="1">
                  <c:v>496.36</c:v>
                </c:pt>
                <c:pt idx="2">
                  <c:v>609.26</c:v>
                </c:pt>
                <c:pt idx="3">
                  <c:v>326.17</c:v>
                </c:pt>
                <c:pt idx="4">
                  <c:v>336.93</c:v>
                </c:pt>
              </c:numCache>
            </c:numRef>
          </c:val>
          <c:smooth val="0"/>
          <c:extLst>
            <c:ext xmlns:c16="http://schemas.microsoft.com/office/drawing/2014/chart" uri="{C3380CC4-5D6E-409C-BE32-E72D297353CC}">
              <c16:uniqueId val="{00000001-37EE-4E6F-8AF8-AEFB0AA0C8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9"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印南町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7915</v>
      </c>
      <c r="AM8" s="37"/>
      <c r="AN8" s="37"/>
      <c r="AO8" s="37"/>
      <c r="AP8" s="37"/>
      <c r="AQ8" s="37"/>
      <c r="AR8" s="37"/>
      <c r="AS8" s="37"/>
      <c r="AT8" s="38">
        <f>データ!T6</f>
        <v>113.62</v>
      </c>
      <c r="AU8" s="38"/>
      <c r="AV8" s="38"/>
      <c r="AW8" s="38"/>
      <c r="AX8" s="38"/>
      <c r="AY8" s="38"/>
      <c r="AZ8" s="38"/>
      <c r="BA8" s="38"/>
      <c r="BB8" s="38">
        <f>データ!U6</f>
        <v>69.66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13.55</v>
      </c>
      <c r="Q10" s="38"/>
      <c r="R10" s="38"/>
      <c r="S10" s="38"/>
      <c r="T10" s="38"/>
      <c r="U10" s="38"/>
      <c r="V10" s="38"/>
      <c r="W10" s="38">
        <f>データ!Q6</f>
        <v>100</v>
      </c>
      <c r="X10" s="38"/>
      <c r="Y10" s="38"/>
      <c r="Z10" s="38"/>
      <c r="AA10" s="38"/>
      <c r="AB10" s="38"/>
      <c r="AC10" s="38"/>
      <c r="AD10" s="37">
        <f>データ!R6</f>
        <v>4987</v>
      </c>
      <c r="AE10" s="37"/>
      <c r="AF10" s="37"/>
      <c r="AG10" s="37"/>
      <c r="AH10" s="37"/>
      <c r="AI10" s="37"/>
      <c r="AJ10" s="37"/>
      <c r="AK10" s="2"/>
      <c r="AL10" s="37">
        <f>データ!V6</f>
        <v>1063</v>
      </c>
      <c r="AM10" s="37"/>
      <c r="AN10" s="37"/>
      <c r="AO10" s="37"/>
      <c r="AP10" s="37"/>
      <c r="AQ10" s="37"/>
      <c r="AR10" s="37"/>
      <c r="AS10" s="37"/>
      <c r="AT10" s="38">
        <f>データ!W6</f>
        <v>0.38</v>
      </c>
      <c r="AU10" s="38"/>
      <c r="AV10" s="38"/>
      <c r="AW10" s="38"/>
      <c r="AX10" s="38"/>
      <c r="AY10" s="38"/>
      <c r="AZ10" s="38"/>
      <c r="BA10" s="38"/>
      <c r="BB10" s="38">
        <f>データ!X6</f>
        <v>2797.37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43</v>
      </c>
      <c r="O86" s="12" t="str">
        <f>データ!EO6</f>
        <v>【-】</v>
      </c>
    </row>
  </sheetData>
  <sheetProtection algorithmName="SHA-512" hashValue="8+hkB2M8c0oxLGD4R6jClscmqnsQY9ZYS8fbUjjIVwm6Qi9wZBE8gEZnMVXJuWgl+7qsyZ7op5nAeE9ev5zMSA==" saltValue="lPhL97tH6nJ44zsG4I6tS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303909</v>
      </c>
      <c r="D6" s="19">
        <f t="shared" si="3"/>
        <v>47</v>
      </c>
      <c r="E6" s="19">
        <f t="shared" si="3"/>
        <v>18</v>
      </c>
      <c r="F6" s="19">
        <f t="shared" si="3"/>
        <v>1</v>
      </c>
      <c r="G6" s="19">
        <f t="shared" si="3"/>
        <v>0</v>
      </c>
      <c r="H6" s="19" t="str">
        <f t="shared" si="3"/>
        <v>和歌山県　印南町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13.55</v>
      </c>
      <c r="Q6" s="20">
        <f t="shared" si="3"/>
        <v>100</v>
      </c>
      <c r="R6" s="20">
        <f t="shared" si="3"/>
        <v>4987</v>
      </c>
      <c r="S6" s="20">
        <f t="shared" si="3"/>
        <v>7915</v>
      </c>
      <c r="T6" s="20">
        <f t="shared" si="3"/>
        <v>113.62</v>
      </c>
      <c r="U6" s="20">
        <f t="shared" si="3"/>
        <v>69.66</v>
      </c>
      <c r="V6" s="20">
        <f t="shared" si="3"/>
        <v>1063</v>
      </c>
      <c r="W6" s="20">
        <f t="shared" si="3"/>
        <v>0.38</v>
      </c>
      <c r="X6" s="20">
        <f t="shared" si="3"/>
        <v>2797.37</v>
      </c>
      <c r="Y6" s="21">
        <f>IF(Y7="",NA(),Y7)</f>
        <v>70.790000000000006</v>
      </c>
      <c r="Z6" s="21">
        <f t="shared" ref="Z6:AH6" si="4">IF(Z7="",NA(),Z7)</f>
        <v>69.98</v>
      </c>
      <c r="AA6" s="21">
        <f t="shared" si="4"/>
        <v>69.31</v>
      </c>
      <c r="AB6" s="21">
        <f t="shared" si="4"/>
        <v>69.38</v>
      </c>
      <c r="AC6" s="21">
        <f t="shared" si="4"/>
        <v>68.739999999999995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918.36</v>
      </c>
      <c r="BL6" s="21">
        <f t="shared" si="7"/>
        <v>860.05</v>
      </c>
      <c r="BM6" s="21">
        <f t="shared" si="7"/>
        <v>745.86</v>
      </c>
      <c r="BN6" s="21">
        <f t="shared" si="7"/>
        <v>783.21</v>
      </c>
      <c r="BO6" s="21">
        <f t="shared" si="7"/>
        <v>902.04</v>
      </c>
      <c r="BP6" s="20" t="str">
        <f>IF(BP7="","",IF(BP7="-","【-】","【"&amp;SUBSTITUTE(TEXT(BP7,"#,##0.00"),"-","△")&amp;"】"))</f>
        <v>【881.57】</v>
      </c>
      <c r="BQ6" s="21">
        <f>IF(BQ7="",NA(),BQ7)</f>
        <v>73.48</v>
      </c>
      <c r="BR6" s="21">
        <f t="shared" ref="BR6:BZ6" si="8">IF(BR7="",NA(),BR7)</f>
        <v>74.27</v>
      </c>
      <c r="BS6" s="21">
        <f t="shared" si="8"/>
        <v>73.61</v>
      </c>
      <c r="BT6" s="21">
        <f t="shared" si="8"/>
        <v>70.75</v>
      </c>
      <c r="BU6" s="21">
        <f t="shared" si="8"/>
        <v>69.98</v>
      </c>
      <c r="BV6" s="21">
        <f t="shared" si="8"/>
        <v>50.94</v>
      </c>
      <c r="BW6" s="21">
        <f t="shared" si="8"/>
        <v>44.86</v>
      </c>
      <c r="BX6" s="21">
        <f t="shared" si="8"/>
        <v>38.090000000000003</v>
      </c>
      <c r="BY6" s="21">
        <f t="shared" si="8"/>
        <v>48.53</v>
      </c>
      <c r="BZ6" s="21">
        <f t="shared" si="8"/>
        <v>46.11</v>
      </c>
      <c r="CA6" s="20" t="str">
        <f>IF(CA7="","",IF(CA7="-","【-】","【"&amp;SUBSTITUTE(TEXT(CA7,"#,##0.00"),"-","△")&amp;"】"))</f>
        <v>【46.46】</v>
      </c>
      <c r="CB6" s="21">
        <f>IF(CB7="",NA(),CB7)</f>
        <v>238.49</v>
      </c>
      <c r="CC6" s="21">
        <f t="shared" ref="CC6:CK6" si="9">IF(CC7="",NA(),CC7)</f>
        <v>235.93</v>
      </c>
      <c r="CD6" s="21">
        <f t="shared" si="9"/>
        <v>235.7</v>
      </c>
      <c r="CE6" s="21">
        <f t="shared" si="9"/>
        <v>245.7</v>
      </c>
      <c r="CF6" s="21">
        <f t="shared" si="9"/>
        <v>245.93</v>
      </c>
      <c r="CG6" s="21">
        <f t="shared" si="9"/>
        <v>371.2</v>
      </c>
      <c r="CH6" s="21">
        <f t="shared" si="9"/>
        <v>496.36</v>
      </c>
      <c r="CI6" s="21">
        <f t="shared" si="9"/>
        <v>609.26</v>
      </c>
      <c r="CJ6" s="21">
        <f t="shared" si="9"/>
        <v>326.17</v>
      </c>
      <c r="CK6" s="21">
        <f t="shared" si="9"/>
        <v>336.93</v>
      </c>
      <c r="CL6" s="20" t="str">
        <f>IF(CL7="","",IF(CL7="-","【-】","【"&amp;SUBSTITUTE(TEXT(CL7,"#,##0.00"),"-","△")&amp;"】"))</f>
        <v>【339.86】</v>
      </c>
      <c r="CM6" s="21">
        <f>IF(CM7="",NA(),CM7)</f>
        <v>71.430000000000007</v>
      </c>
      <c r="CN6" s="21">
        <f t="shared" ref="CN6:CV6" si="10">IF(CN7="",NA(),CN7)</f>
        <v>100</v>
      </c>
      <c r="CO6" s="21">
        <f t="shared" si="10"/>
        <v>71.430000000000007</v>
      </c>
      <c r="CP6" s="21">
        <f t="shared" si="10"/>
        <v>71.430000000000007</v>
      </c>
      <c r="CQ6" s="21">
        <f t="shared" si="10"/>
        <v>71.430000000000007</v>
      </c>
      <c r="CR6" s="21">
        <f t="shared" si="10"/>
        <v>47.29</v>
      </c>
      <c r="CS6" s="21">
        <f t="shared" si="10"/>
        <v>54.73</v>
      </c>
      <c r="CT6" s="21">
        <f t="shared" si="10"/>
        <v>56.29</v>
      </c>
      <c r="CU6" s="21">
        <f t="shared" si="10"/>
        <v>46.45</v>
      </c>
      <c r="CV6" s="21">
        <f t="shared" si="10"/>
        <v>45.36</v>
      </c>
      <c r="CW6" s="20" t="str">
        <f>IF(CW7="","",IF(CW7="-","【-】","【"&amp;SUBSTITUTE(TEXT(CW7,"#,##0.00"),"-","△")&amp;"】"))</f>
        <v>【45.78】</v>
      </c>
      <c r="CX6" s="21">
        <f>IF(CX7="",NA(),CX7)</f>
        <v>6.44</v>
      </c>
      <c r="CY6" s="21">
        <f t="shared" ref="CY6:DG6" si="11">IF(CY7="",NA(),CY7)</f>
        <v>6.24</v>
      </c>
      <c r="CZ6" s="21">
        <f t="shared" si="11"/>
        <v>7.04</v>
      </c>
      <c r="DA6" s="21">
        <f t="shared" si="11"/>
        <v>6.45</v>
      </c>
      <c r="DB6" s="21">
        <f t="shared" si="11"/>
        <v>6.49</v>
      </c>
      <c r="DC6" s="21">
        <f t="shared" si="11"/>
        <v>57.74</v>
      </c>
      <c r="DD6" s="21">
        <f t="shared" si="11"/>
        <v>54.72</v>
      </c>
      <c r="DE6" s="21">
        <f t="shared" si="11"/>
        <v>54.06</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303909</v>
      </c>
      <c r="D7" s="23">
        <v>47</v>
      </c>
      <c r="E7" s="23">
        <v>18</v>
      </c>
      <c r="F7" s="23">
        <v>1</v>
      </c>
      <c r="G7" s="23">
        <v>0</v>
      </c>
      <c r="H7" s="23" t="s">
        <v>98</v>
      </c>
      <c r="I7" s="23" t="s">
        <v>99</v>
      </c>
      <c r="J7" s="23" t="s">
        <v>100</v>
      </c>
      <c r="K7" s="23" t="s">
        <v>101</v>
      </c>
      <c r="L7" s="23" t="s">
        <v>102</v>
      </c>
      <c r="M7" s="23" t="s">
        <v>103</v>
      </c>
      <c r="N7" s="24" t="s">
        <v>104</v>
      </c>
      <c r="O7" s="24" t="s">
        <v>105</v>
      </c>
      <c r="P7" s="24">
        <v>13.55</v>
      </c>
      <c r="Q7" s="24">
        <v>100</v>
      </c>
      <c r="R7" s="24">
        <v>4987</v>
      </c>
      <c r="S7" s="24">
        <v>7915</v>
      </c>
      <c r="T7" s="24">
        <v>113.62</v>
      </c>
      <c r="U7" s="24">
        <v>69.66</v>
      </c>
      <c r="V7" s="24">
        <v>1063</v>
      </c>
      <c r="W7" s="24">
        <v>0.38</v>
      </c>
      <c r="X7" s="24">
        <v>2797.37</v>
      </c>
      <c r="Y7" s="24">
        <v>70.790000000000006</v>
      </c>
      <c r="Z7" s="24">
        <v>69.98</v>
      </c>
      <c r="AA7" s="24">
        <v>69.31</v>
      </c>
      <c r="AB7" s="24">
        <v>69.38</v>
      </c>
      <c r="AC7" s="24">
        <v>68.739999999999995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918.36</v>
      </c>
      <c r="BL7" s="24">
        <v>860.05</v>
      </c>
      <c r="BM7" s="24">
        <v>745.86</v>
      </c>
      <c r="BN7" s="24">
        <v>783.21</v>
      </c>
      <c r="BO7" s="24">
        <v>902.04</v>
      </c>
      <c r="BP7" s="24">
        <v>881.57</v>
      </c>
      <c r="BQ7" s="24">
        <v>73.48</v>
      </c>
      <c r="BR7" s="24">
        <v>74.27</v>
      </c>
      <c r="BS7" s="24">
        <v>73.61</v>
      </c>
      <c r="BT7" s="24">
        <v>70.75</v>
      </c>
      <c r="BU7" s="24">
        <v>69.98</v>
      </c>
      <c r="BV7" s="24">
        <v>50.94</v>
      </c>
      <c r="BW7" s="24">
        <v>44.86</v>
      </c>
      <c r="BX7" s="24">
        <v>38.090000000000003</v>
      </c>
      <c r="BY7" s="24">
        <v>48.53</v>
      </c>
      <c r="BZ7" s="24">
        <v>46.11</v>
      </c>
      <c r="CA7" s="24">
        <v>46.46</v>
      </c>
      <c r="CB7" s="24">
        <v>238.49</v>
      </c>
      <c r="CC7" s="24">
        <v>235.93</v>
      </c>
      <c r="CD7" s="24">
        <v>235.7</v>
      </c>
      <c r="CE7" s="24">
        <v>245.7</v>
      </c>
      <c r="CF7" s="24">
        <v>245.93</v>
      </c>
      <c r="CG7" s="24">
        <v>371.2</v>
      </c>
      <c r="CH7" s="24">
        <v>496.36</v>
      </c>
      <c r="CI7" s="24">
        <v>609.26</v>
      </c>
      <c r="CJ7" s="24">
        <v>326.17</v>
      </c>
      <c r="CK7" s="24">
        <v>336.93</v>
      </c>
      <c r="CL7" s="24">
        <v>339.86</v>
      </c>
      <c r="CM7" s="24">
        <v>71.430000000000007</v>
      </c>
      <c r="CN7" s="24">
        <v>100</v>
      </c>
      <c r="CO7" s="24">
        <v>71.430000000000007</v>
      </c>
      <c r="CP7" s="24">
        <v>71.430000000000007</v>
      </c>
      <c r="CQ7" s="24">
        <v>71.430000000000007</v>
      </c>
      <c r="CR7" s="24">
        <v>47.29</v>
      </c>
      <c r="CS7" s="24">
        <v>54.73</v>
      </c>
      <c r="CT7" s="24">
        <v>56.29</v>
      </c>
      <c r="CU7" s="24">
        <v>46.45</v>
      </c>
      <c r="CV7" s="24">
        <v>45.36</v>
      </c>
      <c r="CW7" s="24">
        <v>45.78</v>
      </c>
      <c r="CX7" s="24">
        <v>6.44</v>
      </c>
      <c r="CY7" s="24">
        <v>6.24</v>
      </c>
      <c r="CZ7" s="24">
        <v>7.04</v>
      </c>
      <c r="DA7" s="24">
        <v>6.45</v>
      </c>
      <c r="DB7" s="24">
        <v>6.49</v>
      </c>
      <c r="DC7" s="24">
        <v>57.74</v>
      </c>
      <c r="DD7" s="24">
        <v>54.72</v>
      </c>
      <c r="DE7" s="24">
        <v>54.06</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2024-01-19T07:06:29Z</cp:lastPrinted>
  <dcterms:created xsi:type="dcterms:W3CDTF">2023-12-12T03:02:09Z</dcterms:created>
  <dcterms:modified xsi:type="dcterms:W3CDTF">2024-01-19T07:06:29Z</dcterms:modified>
  <cp:category/>
</cp:coreProperties>
</file>