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5年度（令和4年度決算）\02_経営比較分析表（各団体分）\20_印南町\"/>
    </mc:Choice>
  </mc:AlternateContent>
  <xr:revisionPtr revIDLastSave="0" documentId="13_ncr:1_{8F967B0B-22B9-4B68-BABA-72D7E586843E}" xr6:coauthVersionLast="43" xr6:coauthVersionMax="43" xr10:uidLastSave="{00000000-0000-0000-0000-000000000000}"/>
  <workbookProtection workbookAlgorithmName="SHA-512" workbookHashValue="uC1fEq4eggqJBg50/qOBZCayKfbrFzwkWGr+gzTn9c+dKzAJPBcTYAqGcXyxce7U5l4G4bEBNdo9yIJG9DvYew==" workbookSaltValue="rBINYstt+VZcdCfyjYet5g=="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<sst xmlns="http://schemas.openxmlformats.org/spreadsheetml/2006/main" count="236" uniqueCount="119">
  <si>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</si>
  <si>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</si>
  <si>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</si>
  <si>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</si>
  <si>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</si>
  <si>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</si>
  <si>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</si>
  <si>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</si>
  <si>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</si>
  <si>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</si>
  <si>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</si>
  <si>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</si>
  <si>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</si>
  <si>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</si>
  <si>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</si>
  <si>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</si>
  <si>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</si>
  <si>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</si>
  <si>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</si>
  <si>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</si>
  <si>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</si>
  <si>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</si>
  <si>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</si>
  <si>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</si>
  <si>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</si>
  <si>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</si>
  <si>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</si>
  <si>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</si>
  <si>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</si>
  <si>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</si>
  <si>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</si>
  <si>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</si>
  <si>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</si>
  <si>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</si>
  <si>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</si>
  <si>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</si>
  <si>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</si>
  <si>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</si>
  <si>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</si>
  <si>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</si>
  <si>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</si>
  <si>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</si>
  <si>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</si>
  <si>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</si>
  <si>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</si>
  <si>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</si>
  <si>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</si>
  <si>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</si>
  <si>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</si>
  <si>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</si>
  <si>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</si>
  <si>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</si>
  <si>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</si>
  <si>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</si>
  <si>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</si>
  <si>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</si>
  <si>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</si>
  <si>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</si>
  <si>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</si>
  <si>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</si>
  <si>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</si>
  <si>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</si>
  <si>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</si>
  <si>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</si>
  <si>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</si>
  <si>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</si>
  <si>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</si>
  <si>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</si>
  <si>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</si>
  <si>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</si>
  <si>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</si>
  <si>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</si>
  <si>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</si>
  <si>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</si>
  <si>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</si>
  <si>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</si>
  <si>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</si>
  <si>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</si>
  <si>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</si>
  <si>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</si>
  <si>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</si>
  <si>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</si>
  <si>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</si>
  <si>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</si>
  <si>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</si>
  <si>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</si>
  <si>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</si>
  <si>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</si>
  <si>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</si>
  <si>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</si>
  <si>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</si>
  <si>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</si>
  <si>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</si>
  <si>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</si>
  <si>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</si>
  <si>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</si>
  <si>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</si>
  <si>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</si>
  <si>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</si>
  <si>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</si>
  <si>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</si>
  <si>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</si>
  <si>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</si>
  <si>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</si>
  <si>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</si>
  <si>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</si>
  <si>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</si>
  <si>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</si>
  <si>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</si>
  <si>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</si>
  <si>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</si>
  <si>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</si>
  <si>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</si>
  <si>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</si>
  <si>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</si>
  <si>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</si>
  <si>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①収益的収支比率は100％を超えており、現状良好である。
　⑤経費回収率は1.53ポイント減少してるが営業収益の内、料金収入は横ばいで、主な要因は物価高騰による電気代が汚水処理費の増加である。
　⑥汚水処理原価は前年と比べ34.59円増加しており、類似団体平均を上回った。物価高騰による電気代の増加が主な要因である。
　⑦施設利用率は概ね横ばい類似団体平均と比べ良好な数値であり、適正な規模であると判断できる。
　⑧水洗化率は概ね横ばいで前年同様、類似団体平均を下回った。農集区域内の人口減少等により水洗化率の大きな上昇は難しく、現状維持が限界と考えられる。</t>
    <rPh sb="137" eb="139">
      <t>ブッカ</t>
    </rPh>
    <rPh sb="139" eb="141">
      <t>コウトウ</t>
    </rPh>
    <rPh sb="144" eb="147">
      <t>デンキダイ</t>
    </rPh>
    <rPh sb="148" eb="150">
      <t>ゾウカ</t>
    </rPh>
    <rPh sb="266" eb="268">
      <t>ゲンジョウ</t>
    </rPh>
    <rPh sb="268" eb="270">
      <t>イジ</t>
    </rPh>
    <rPh sb="271" eb="273">
      <t>ゲンカイ</t>
    </rPh>
    <phoneticPr fontId="4"/>
  </si>
  <si>
    <t>　平成30年度に古井地区、令和元年度に山口地区の機能強化工事を実施しており、今年度は共栄地区は機能診断及び最適化整備構想を行った。令和7年度まで設計、工事を実施していく予定である。
　管路については供用開始から15年経過しているものもあるが、耐用年数の半分以上を残しているため、更新の予定は無い。機械機器等については老朽化により修繕が必要な箇所が各所に見られる。
　</t>
    <rPh sb="38" eb="41">
      <t>コンネンド</t>
    </rPh>
    <rPh sb="65" eb="67">
      <t>レイワ</t>
    </rPh>
    <rPh sb="68" eb="70">
      <t>ネンド</t>
    </rPh>
    <rPh sb="72" eb="74">
      <t>セッケイ</t>
    </rPh>
    <phoneticPr fontId="4"/>
  </si>
  <si>
    <t xml:space="preserve">　供用開始から年数が経過しているため、機器の修繕が増加していくことが予想される。6年度からの会計移行も踏まえ、経営戦略の見直し等により費用平準化のための修繕計画や修繕のための財源確保が必要となる。
</t>
    <rPh sb="7" eb="9">
      <t>ネンスウ</t>
    </rPh>
    <rPh sb="10" eb="12">
      <t>ケイカ</t>
    </rPh>
    <rPh sb="19" eb="21">
      <t>キキ</t>
    </rPh>
    <rPh sb="34" eb="36">
      <t>ヨソウ</t>
    </rPh>
    <rPh sb="41" eb="43">
      <t>ネンド</t>
    </rPh>
    <rPh sb="46" eb="48">
      <t>カイケイ</t>
    </rPh>
    <rPh sb="48" eb="50">
      <t>イコウ</t>
    </rPh>
    <rPh sb="51" eb="52">
      <t>フ</t>
    </rPh>
    <rPh sb="55" eb="57">
      <t>ケイエイ</t>
    </rPh>
    <rPh sb="57" eb="59">
      <t>センリャク</t>
    </rPh>
    <rPh sb="60" eb="62">
      <t>ミナオ</t>
    </rPh>
    <rPh sb="63" eb="6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</si>
</sst>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F-438A-8166-9ECD981A78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0.25</c:v>
                </c:pt>
                <c:pt idx="3" formatCode="#,##0.00;&quot;△&quot;#,##0.00;&quot;-&quot;">
                  <c:v>0.05</c:v>
                </c:pt>
                <c:pt idx="4" formatCode="#,##0.00;&quot;△&quot;#,##0.00;&quot;-&quot;">
                  <c:v>0.03</c:v>
                </c:pt>
              </c:numCache>
            </c:numRef>
          </c:val>
          <c:smooth val="0"/>
          <c:extLst>
            <c:ext xmlns:c16="http://schemas.microsoft.com/office/drawing/2014/chart" uri="{C3380CC4-5D6E-409C-BE32-E72D297353CC}">
              <c16:uniqueId val="{00000001-995F-438A-8166-9ECD981A78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74.19</c:v>
                </c:pt>
                <c:pt idx="1">
                  <c:v>76.08</c:v>
                </c:pt>
                <c:pt idx="2">
                  <c:v>79.84</c:v>
                </c:pt>
                <c:pt idx="3">
                  <c:v>82.8</c:v>
                </c:pt>
                <c:pt idx="4">
                  <c:v>72.849999999999994</c:v>
                </c:pt>
              </c:numCache>
            </c:numRef>
          </c:val>
          <c:extLst>
            <c:ext xmlns:c16="http://schemas.microsoft.com/office/drawing/2014/chart" uri="{C3380CC4-5D6E-409C-BE32-E72D297353CC}">
              <c16:uniqueId val="{00000000-250C-4A3D-A48F-D2A19ECB0E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54.83</c:v>
                </c:pt>
                <c:pt idx="3">
                  <c:v>66.53</c:v>
                </c:pt>
                <c:pt idx="4">
                  <c:v>52.35</c:v>
                </c:pt>
              </c:numCache>
            </c:numRef>
          </c:val>
          <c:smooth val="0"/>
          <c:extLst>
            <c:ext xmlns:c16="http://schemas.microsoft.com/office/drawing/2014/chart" uri="{C3380CC4-5D6E-409C-BE32-E72D297353CC}">
              <c16:uniqueId val="{00000001-250C-4A3D-A48F-D2A19ECB0E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83.72</c:v>
                </c:pt>
                <c:pt idx="1">
                  <c:v>83.55</c:v>
                </c:pt>
                <c:pt idx="2">
                  <c:v>83.12</c:v>
                </c:pt>
                <c:pt idx="3">
                  <c:v>82.78</c:v>
                </c:pt>
                <c:pt idx="4">
                  <c:v>82.41</c:v>
                </c:pt>
              </c:numCache>
            </c:numRef>
          </c:val>
          <c:extLst>
            <c:ext xmlns:c16="http://schemas.microsoft.com/office/drawing/2014/chart" uri="{C3380CC4-5D6E-409C-BE32-E72D297353CC}">
              <c16:uniqueId val="{00000000-5093-4E38-8271-41999EBE32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84.7</c:v>
                </c:pt>
                <c:pt idx="3">
                  <c:v>84.67</c:v>
                </c:pt>
                <c:pt idx="4">
                  <c:v>84.39</c:v>
                </c:pt>
              </c:numCache>
            </c:numRef>
          </c:val>
          <c:smooth val="0"/>
          <c:extLst>
            <c:ext xmlns:c16="http://schemas.microsoft.com/office/drawing/2014/chart" uri="{C3380CC4-5D6E-409C-BE32-E72D297353CC}">
              <c16:uniqueId val="{00000001-5093-4E38-8271-41999EBE32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103.19</c:v>
                </c:pt>
                <c:pt idx="1">
                  <c:v>102.84</c:v>
                </c:pt>
                <c:pt idx="2">
                  <c:v>111.07</c:v>
                </c:pt>
                <c:pt idx="3">
                  <c:v>93.73</c:v>
                </c:pt>
                <c:pt idx="4">
                  <c:v>104.57</c:v>
                </c:pt>
              </c:numCache>
            </c:numRef>
          </c:val>
          <c:extLst>
            <c:ext xmlns:c16="http://schemas.microsoft.com/office/drawing/2014/chart" uri="{C3380CC4-5D6E-409C-BE32-E72D297353CC}">
              <c16:uniqueId val="{00000000-5627-429D-81C1-397BF53DE5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7-429D-81C1-397BF53DE5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2C-4C2E-8702-EC89C13AD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C-4C2E-8702-EC89C13AD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6-45CE-833B-AB1B7BEFAA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6-45CE-833B-AB1B7BEFAA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3-48B8-AC68-B12908390C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3-48B8-AC68-B12908390C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0-4133-AA56-8C65437C7C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0-4133-AA56-8C65437C7C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236.71</c:v>
                </c:pt>
                <c:pt idx="2" formatCode="#,##0.00;&quot;△&quot;#,##0.00">
                  <c:v>0</c:v>
                </c:pt>
                <c:pt idx="3" formatCode="#,##0.00;&quot;△&quot;#,##0.00">
                  <c:v>0</c:v>
                </c:pt>
                <c:pt idx="4">
                  <c:v>2682</c:v>
                </c:pt>
              </c:numCache>
            </c:numRef>
          </c:val>
          <c:extLst>
            <c:ext xmlns:c16="http://schemas.microsoft.com/office/drawing/2014/chart" uri="{C3380CC4-5D6E-409C-BE32-E72D297353CC}">
              <c16:uniqueId val="{00000000-39EF-4808-B81B-58B9875ED8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867.83</c:v>
                </c:pt>
                <c:pt idx="3">
                  <c:v>791.76</c:v>
                </c:pt>
                <c:pt idx="4">
                  <c:v>900.82</c:v>
                </c:pt>
              </c:numCache>
            </c:numRef>
          </c:val>
          <c:smooth val="0"/>
          <c:extLst>
            <c:ext xmlns:c16="http://schemas.microsoft.com/office/drawing/2014/chart" uri="{C3380CC4-5D6E-409C-BE32-E72D297353CC}">
              <c16:uniqueId val="{00000001-39EF-4808-B81B-58B9875ED8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68.02</c:v>
                </c:pt>
                <c:pt idx="1">
                  <c:v>58.93</c:v>
                </c:pt>
                <c:pt idx="2">
                  <c:v>67.959999999999994</c:v>
                </c:pt>
                <c:pt idx="3">
                  <c:v>60.58</c:v>
                </c:pt>
                <c:pt idx="4">
                  <c:v>59.05</c:v>
                </c:pt>
              </c:numCache>
            </c:numRef>
          </c:val>
          <c:extLst>
            <c:ext xmlns:c16="http://schemas.microsoft.com/office/drawing/2014/chart" uri="{C3380CC4-5D6E-409C-BE32-E72D297353CC}">
              <c16:uniqueId val="{00000000-E18B-4C22-8D17-0071A45674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57.08</c:v>
                </c:pt>
                <c:pt idx="3">
                  <c:v>56.26</c:v>
                </c:pt>
                <c:pt idx="4">
                  <c:v>52.94</c:v>
                </c:pt>
              </c:numCache>
            </c:numRef>
          </c:val>
          <c:smooth val="0"/>
          <c:extLst>
            <c:ext xmlns:c16="http://schemas.microsoft.com/office/drawing/2014/chart" uri="{C3380CC4-5D6E-409C-BE32-E72D297353CC}">
              <c16:uniqueId val="{00000001-E18B-4C22-8D17-0071A45674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270.20999999999998</c:v>
                </c:pt>
                <c:pt idx="1">
                  <c:v>313.64999999999998</c:v>
                </c:pt>
                <c:pt idx="2">
                  <c:v>254.65</c:v>
                </c:pt>
                <c:pt idx="3">
                  <c:v>287.79000000000002</c:v>
                </c:pt>
                <c:pt idx="4">
                  <c:v>322.38</c:v>
                </c:pt>
              </c:numCache>
            </c:numRef>
          </c:val>
          <c:extLst>
            <c:ext xmlns:c16="http://schemas.microsoft.com/office/drawing/2014/chart" uri="{C3380CC4-5D6E-409C-BE32-E72D297353CC}">
              <c16:uniqueId val="{00000000-0F4F-42CC-8BB2-4CBADD2C70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274.99</c:v>
                </c:pt>
                <c:pt idx="3">
                  <c:v>282.08999999999997</c:v>
                </c:pt>
                <c:pt idx="4">
                  <c:v>303.27999999999997</c:v>
                </c:pt>
              </c:numCache>
            </c:numRef>
          </c:val>
          <c:smooth val="0"/>
          <c:extLst>
            <c:ext xmlns:c16="http://schemas.microsoft.com/office/drawing/2014/chart" uri="{C3380CC4-5D6E-409C-BE32-E72D297353CC}">
              <c16:uniqueId val="{00000001-0F4F-42CC-8BB2-4CBADD2C70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印南町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7915</v>
      </c>
      <c r="AM8" s="55"/>
      <c r="AN8" s="55"/>
      <c r="AO8" s="55"/>
      <c r="AP8" s="55"/>
      <c r="AQ8" s="55"/>
      <c r="AR8" s="55"/>
      <c r="AS8" s="55"/>
      <c r="AT8" s="54">
        <f>データ!T6</f>
        <v>113.62</v>
      </c>
      <c r="AU8" s="54"/>
      <c r="AV8" s="54"/>
      <c r="AW8" s="54"/>
      <c r="AX8" s="54"/>
      <c r="AY8" s="54"/>
      <c r="AZ8" s="54"/>
      <c r="BA8" s="54"/>
      <c r="BB8" s="54">
        <f>データ!U6</f>
        <v>69.66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13.55</v>
      </c>
      <c r="Q10" s="54"/>
      <c r="R10" s="54"/>
      <c r="S10" s="54"/>
      <c r="T10" s="54"/>
      <c r="U10" s="54"/>
      <c r="V10" s="54"/>
      <c r="W10" s="54">
        <f>データ!Q6</f>
        <v>100</v>
      </c>
      <c r="X10" s="54"/>
      <c r="Y10" s="54"/>
      <c r="Z10" s="54"/>
      <c r="AA10" s="54"/>
      <c r="AB10" s="54"/>
      <c r="AC10" s="54"/>
      <c r="AD10" s="55">
        <f>データ!R6</f>
        <v>4987</v>
      </c>
      <c r="AE10" s="55"/>
      <c r="AF10" s="55"/>
      <c r="AG10" s="55"/>
      <c r="AH10" s="55"/>
      <c r="AI10" s="55"/>
      <c r="AJ10" s="55"/>
      <c r="AK10" s="2"/>
      <c r="AL10" s="55">
        <f>データ!V6</f>
        <v>1063</v>
      </c>
      <c r="AM10" s="55"/>
      <c r="AN10" s="55"/>
      <c r="AO10" s="55"/>
      <c r="AP10" s="55"/>
      <c r="AQ10" s="55"/>
      <c r="AR10" s="55"/>
      <c r="AS10" s="55"/>
      <c r="AT10" s="54">
        <f>データ!W6</f>
        <v>0.38</v>
      </c>
      <c r="AU10" s="54"/>
      <c r="AV10" s="54"/>
      <c r="AW10" s="54"/>
      <c r="AX10" s="54"/>
      <c r="AY10" s="54"/>
      <c r="AZ10" s="54"/>
      <c r="BA10" s="54"/>
      <c r="BB10" s="54">
        <f>データ!X6</f>
        <v>2797.37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7Ea/cREWbglDFZ6gy1e9l4VuMKKRfN83iJNwsHzXkCTcFs2Aroc4Is0x177ctzZKaNSCwLw48ls2gv4q2cTpGg==" saltValue="vQUVYVUo21GWlteZx9LR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303909</v>
      </c>
      <c r="D6" s="19">
        <f t="shared" si="3"/>
        <v>47</v>
      </c>
      <c r="E6" s="19">
        <f t="shared" si="3"/>
        <v>17</v>
      </c>
      <c r="F6" s="19">
        <f t="shared" si="3"/>
        <v>5</v>
      </c>
      <c r="G6" s="19">
        <f t="shared" si="3"/>
        <v>0</v>
      </c>
      <c r="H6" s="19" t="str">
        <f t="shared" si="3"/>
        <v>和歌山県　印南町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13.55</v>
      </c>
      <c r="Q6" s="20">
        <f t="shared" si="3"/>
        <v>100</v>
      </c>
      <c r="R6" s="20">
        <f t="shared" si="3"/>
        <v>4987</v>
      </c>
      <c r="S6" s="20">
        <f t="shared" si="3"/>
        <v>7915</v>
      </c>
      <c r="T6" s="20">
        <f t="shared" si="3"/>
        <v>113.62</v>
      </c>
      <c r="U6" s="20">
        <f t="shared" si="3"/>
        <v>69.66</v>
      </c>
      <c r="V6" s="20">
        <f t="shared" si="3"/>
        <v>1063</v>
      </c>
      <c r="W6" s="20">
        <f t="shared" si="3"/>
        <v>0.38</v>
      </c>
      <c r="X6" s="20">
        <f t="shared" si="3"/>
        <v>2797.37</v>
      </c>
      <c r="Y6" s="21">
        <f>IF(Y7="",NA(),Y7)</f>
        <v>103.19</v>
      </c>
      <c r="Z6" s="21">
        <f t="shared" ref="Z6:AH6" si="4">IF(Z7="",NA(),Z7)</f>
        <v>102.84</v>
      </c>
      <c r="AA6" s="21">
        <f t="shared" si="4"/>
        <v>111.07</v>
      </c>
      <c r="AB6" s="21">
        <f t="shared" si="4"/>
        <v>93.73</v>
      </c>
      <c r="AC6" s="21">
        <f t="shared" si="4"/>
        <v>104.57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236.71</v>
      </c>
      <c r="BH6" s="20">
        <f t="shared" si="7"/>
        <v>0</v>
      </c>
      <c r="BI6" s="20">
        <f t="shared" si="7"/>
        <v>0</v>
      </c>
      <c r="BJ6" s="21">
        <f t="shared" si="7"/>
        <v>2682</v>
      </c>
      <c r="BK6" s="21">
        <f t="shared" si="7"/>
        <v>713.28</v>
      </c>
      <c r="BL6" s="21">
        <f t="shared" si="7"/>
        <v>673.08</v>
      </c>
      <c r="BM6" s="21">
        <f t="shared" si="7"/>
        <v>867.83</v>
      </c>
      <c r="BN6" s="21">
        <f t="shared" si="7"/>
        <v>791.76</v>
      </c>
      <c r="BO6" s="21">
        <f t="shared" si="7"/>
        <v>900.82</v>
      </c>
      <c r="BP6" s="20" t="str">
        <f>IF(BP7="","",IF(BP7="-","【-】","【"&amp;SUBSTITUTE(TEXT(BP7,"#,##0.00"),"-","△")&amp;"】"))</f>
        <v>【809.19】</v>
      </c>
      <c r="BQ6" s="21">
        <f>IF(BQ7="",NA(),BQ7)</f>
        <v>68.02</v>
      </c>
      <c r="BR6" s="21">
        <f t="shared" ref="BR6:BZ6" si="8">IF(BR7="",NA(),BR7)</f>
        <v>58.93</v>
      </c>
      <c r="BS6" s="21">
        <f t="shared" si="8"/>
        <v>67.959999999999994</v>
      </c>
      <c r="BT6" s="21">
        <f t="shared" si="8"/>
        <v>60.58</v>
      </c>
      <c r="BU6" s="21">
        <f t="shared" si="8"/>
        <v>59.05</v>
      </c>
      <c r="BV6" s="21">
        <f t="shared" si="8"/>
        <v>40.75</v>
      </c>
      <c r="BW6" s="21">
        <f t="shared" si="8"/>
        <v>42.44</v>
      </c>
      <c r="BX6" s="21">
        <f t="shared" si="8"/>
        <v>57.08</v>
      </c>
      <c r="BY6" s="21">
        <f t="shared" si="8"/>
        <v>56.26</v>
      </c>
      <c r="BZ6" s="21">
        <f t="shared" si="8"/>
        <v>52.94</v>
      </c>
      <c r="CA6" s="20" t="str">
        <f>IF(CA7="","",IF(CA7="-","【-】","【"&amp;SUBSTITUTE(TEXT(CA7,"#,##0.00"),"-","△")&amp;"】"))</f>
        <v>【57.02】</v>
      </c>
      <c r="CB6" s="21">
        <f>IF(CB7="",NA(),CB7)</f>
        <v>270.20999999999998</v>
      </c>
      <c r="CC6" s="21">
        <f t="shared" ref="CC6:CK6" si="9">IF(CC7="",NA(),CC7)</f>
        <v>313.64999999999998</v>
      </c>
      <c r="CD6" s="21">
        <f t="shared" si="9"/>
        <v>254.65</v>
      </c>
      <c r="CE6" s="21">
        <f t="shared" si="9"/>
        <v>287.79000000000002</v>
      </c>
      <c r="CF6" s="21">
        <f t="shared" si="9"/>
        <v>322.38</v>
      </c>
      <c r="CG6" s="21">
        <f t="shared" si="9"/>
        <v>311.70999999999998</v>
      </c>
      <c r="CH6" s="21">
        <f t="shared" si="9"/>
        <v>284.54000000000002</v>
      </c>
      <c r="CI6" s="21">
        <f t="shared" si="9"/>
        <v>274.99</v>
      </c>
      <c r="CJ6" s="21">
        <f t="shared" si="9"/>
        <v>282.08999999999997</v>
      </c>
      <c r="CK6" s="21">
        <f t="shared" si="9"/>
        <v>303.27999999999997</v>
      </c>
      <c r="CL6" s="20" t="str">
        <f>IF(CL7="","",IF(CL7="-","【-】","【"&amp;SUBSTITUTE(TEXT(CL7,"#,##0.00"),"-","△")&amp;"】"))</f>
        <v>【273.68】</v>
      </c>
      <c r="CM6" s="21">
        <f>IF(CM7="",NA(),CM7)</f>
        <v>74.19</v>
      </c>
      <c r="CN6" s="21">
        <f t="shared" ref="CN6:CV6" si="10">IF(CN7="",NA(),CN7)</f>
        <v>76.08</v>
      </c>
      <c r="CO6" s="21">
        <f t="shared" si="10"/>
        <v>79.84</v>
      </c>
      <c r="CP6" s="21">
        <f t="shared" si="10"/>
        <v>82.8</v>
      </c>
      <c r="CQ6" s="21">
        <f t="shared" si="10"/>
        <v>72.849999999999994</v>
      </c>
      <c r="CR6" s="21">
        <f t="shared" si="10"/>
        <v>43.38</v>
      </c>
      <c r="CS6" s="21">
        <f t="shared" si="10"/>
        <v>42.33</v>
      </c>
      <c r="CT6" s="21">
        <f t="shared" si="10"/>
        <v>54.83</v>
      </c>
      <c r="CU6" s="21">
        <f t="shared" si="10"/>
        <v>66.53</v>
      </c>
      <c r="CV6" s="21">
        <f t="shared" si="10"/>
        <v>52.35</v>
      </c>
      <c r="CW6" s="20" t="str">
        <f>IF(CW7="","",IF(CW7="-","【-】","【"&amp;SUBSTITUTE(TEXT(CW7,"#,##0.00"),"-","△")&amp;"】"))</f>
        <v>【52.55】</v>
      </c>
      <c r="CX6" s="21">
        <f>IF(CX7="",NA(),CX7)</f>
        <v>83.72</v>
      </c>
      <c r="CY6" s="21">
        <f t="shared" ref="CY6:DG6" si="11">IF(CY7="",NA(),CY7)</f>
        <v>83.55</v>
      </c>
      <c r="CZ6" s="21">
        <f t="shared" si="11"/>
        <v>83.12</v>
      </c>
      <c r="DA6" s="21">
        <f t="shared" si="11"/>
        <v>82.78</v>
      </c>
      <c r="DB6" s="21">
        <f t="shared" si="11"/>
        <v>82.41</v>
      </c>
      <c r="DC6" s="21">
        <f t="shared" si="11"/>
        <v>62.02</v>
      </c>
      <c r="DD6" s="21">
        <f t="shared" si="11"/>
        <v>62.5</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0.25</v>
      </c>
      <c r="EM6" s="21">
        <f t="shared" si="14"/>
        <v>0.05</v>
      </c>
      <c r="EN6" s="21">
        <f t="shared" si="14"/>
        <v>0.03</v>
      </c>
      <c r="EO6" s="20" t="str">
        <f>IF(EO7="","",IF(EO7="-","【-】","【"&amp;SUBSTITUTE(TEXT(EO7,"#,##0.00"),"-","△")&amp;"】"))</f>
        <v>【0.02】</v>
      </c>
    </row>
    <row r="7" spans="1:145" s="22" customFormat="1" x14ac:dyDescent="0.15">
      <c r="A7" s="14"/>
      <c r="B7" s="23">
        <v>2022</v>
      </c>
      <c r="C7" s="23">
        <v>303909</v>
      </c>
      <c r="D7" s="23">
        <v>47</v>
      </c>
      <c r="E7" s="23">
        <v>17</v>
      </c>
      <c r="F7" s="23">
        <v>5</v>
      </c>
      <c r="G7" s="23">
        <v>0</v>
      </c>
      <c r="H7" s="23" t="s">
        <v>98</v>
      </c>
      <c r="I7" s="23" t="s">
        <v>99</v>
      </c>
      <c r="J7" s="23" t="s">
        <v>100</v>
      </c>
      <c r="K7" s="23" t="s">
        <v>101</v>
      </c>
      <c r="L7" s="23" t="s">
        <v>102</v>
      </c>
      <c r="M7" s="23" t="s">
        <v>103</v>
      </c>
      <c r="N7" s="24" t="s">
        <v>104</v>
      </c>
      <c r="O7" s="24" t="s">
        <v>105</v>
      </c>
      <c r="P7" s="24">
        <v>13.55</v>
      </c>
      <c r="Q7" s="24">
        <v>100</v>
      </c>
      <c r="R7" s="24">
        <v>4987</v>
      </c>
      <c r="S7" s="24">
        <v>7915</v>
      </c>
      <c r="T7" s="24">
        <v>113.62</v>
      </c>
      <c r="U7" s="24">
        <v>69.66</v>
      </c>
      <c r="V7" s="24">
        <v>1063</v>
      </c>
      <c r="W7" s="24">
        <v>0.38</v>
      </c>
      <c r="X7" s="24">
        <v>2797.37</v>
      </c>
      <c r="Y7" s="24">
        <v>103.19</v>
      </c>
      <c r="Z7" s="24">
        <v>102.84</v>
      </c>
      <c r="AA7" s="24">
        <v>111.07</v>
      </c>
      <c r="AB7" s="24">
        <v>93.73</v>
      </c>
      <c r="AC7" s="24">
        <v>104.57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236.71</v>
      </c>
      <c r="BH7" s="24">
        <v>0</v>
      </c>
      <c r="BI7" s="24">
        <v>0</v>
      </c>
      <c r="BJ7" s="24">
        <v>2682</v>
      </c>
      <c r="BK7" s="24">
        <v>713.28</v>
      </c>
      <c r="BL7" s="24">
        <v>673.08</v>
      </c>
      <c r="BM7" s="24">
        <v>867.83</v>
      </c>
      <c r="BN7" s="24">
        <v>791.76</v>
      </c>
      <c r="BO7" s="24">
        <v>900.82</v>
      </c>
      <c r="BP7" s="24">
        <v>809.19</v>
      </c>
      <c r="BQ7" s="24">
        <v>68.02</v>
      </c>
      <c r="BR7" s="24">
        <v>58.93</v>
      </c>
      <c r="BS7" s="24">
        <v>67.959999999999994</v>
      </c>
      <c r="BT7" s="24">
        <v>60.58</v>
      </c>
      <c r="BU7" s="24">
        <v>59.05</v>
      </c>
      <c r="BV7" s="24">
        <v>40.75</v>
      </c>
      <c r="BW7" s="24">
        <v>42.44</v>
      </c>
      <c r="BX7" s="24">
        <v>57.08</v>
      </c>
      <c r="BY7" s="24">
        <v>56.26</v>
      </c>
      <c r="BZ7" s="24">
        <v>52.94</v>
      </c>
      <c r="CA7" s="24">
        <v>57.02</v>
      </c>
      <c r="CB7" s="24">
        <v>270.20999999999998</v>
      </c>
      <c r="CC7" s="24">
        <v>313.64999999999998</v>
      </c>
      <c r="CD7" s="24">
        <v>254.65</v>
      </c>
      <c r="CE7" s="24">
        <v>287.79000000000002</v>
      </c>
      <c r="CF7" s="24">
        <v>322.38</v>
      </c>
      <c r="CG7" s="24">
        <v>311.70999999999998</v>
      </c>
      <c r="CH7" s="24">
        <v>284.54000000000002</v>
      </c>
      <c r="CI7" s="24">
        <v>274.99</v>
      </c>
      <c r="CJ7" s="24">
        <v>282.08999999999997</v>
      </c>
      <c r="CK7" s="24">
        <v>303.27999999999997</v>
      </c>
      <c r="CL7" s="24">
        <v>273.68</v>
      </c>
      <c r="CM7" s="24">
        <v>74.19</v>
      </c>
      <c r="CN7" s="24">
        <v>76.08</v>
      </c>
      <c r="CO7" s="24">
        <v>79.84</v>
      </c>
      <c r="CP7" s="24">
        <v>82.8</v>
      </c>
      <c r="CQ7" s="24">
        <v>72.849999999999994</v>
      </c>
      <c r="CR7" s="24">
        <v>43.38</v>
      </c>
      <c r="CS7" s="24">
        <v>42.33</v>
      </c>
      <c r="CT7" s="24">
        <v>54.83</v>
      </c>
      <c r="CU7" s="24">
        <v>66.53</v>
      </c>
      <c r="CV7" s="24">
        <v>52.35</v>
      </c>
      <c r="CW7" s="24">
        <v>52.55</v>
      </c>
      <c r="CX7" s="24">
        <v>83.72</v>
      </c>
      <c r="CY7" s="24">
        <v>83.55</v>
      </c>
      <c r="CZ7" s="24">
        <v>83.12</v>
      </c>
      <c r="DA7" s="24">
        <v>82.78</v>
      </c>
      <c r="DB7" s="24">
        <v>82.41</v>
      </c>
      <c r="DC7" s="24">
        <v>62.02</v>
      </c>
      <c r="DD7" s="24">
        <v>62.5</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2024-01-19T07:00:16Z</cp:lastPrinted>
  <dcterms:created xsi:type="dcterms:W3CDTF">2023-12-12T02:55:06Z</dcterms:created>
  <dcterms:modified xsi:type="dcterms:W3CDTF">2024-01-19T07:00:17Z</dcterms:modified>
  <cp:category/>
</cp:coreProperties>
</file>