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01【通知文等】経営比較分析表の分析等について（依頼）\02経営比較分析表（各団体分）\20印南町\"/>
    </mc:Choice>
  </mc:AlternateContent>
  <xr:revisionPtr revIDLastSave="0" documentId="13_ncr:1_{C22F5724-CFFC-4F64-A1A9-9C041A086809}" xr6:coauthVersionLast="43" xr6:coauthVersionMax="43" xr10:uidLastSave="{00000000-0000-0000-0000-000000000000}"/>
  <workbookProtection workbookAlgorithmName="SHA-512" workbookHashValue="w0m/a8BSbdum4kx933ANPJATfa/lkoI7gy5xXpR1lniyt0nRsQ55GyxJj1odjyP9z/ANMlcKIe3jHEhXMPCPjw==" workbookSaltValue="ARmC2cVOeUx7+zLwc3dc3w==" workbookSpinCount="100000" lockStructure="1"/>
  <bookViews>
    <workbookView xWindow="202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10" i="4"/>
  <c r="BB8" i="4"/>
  <c r="AD8" i="4"/>
  <c r="I8" i="4"/>
  <c r="B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<sst xmlns="http://schemas.openxmlformats.org/spreadsheetml/2006/main" count="247" uniqueCount="121">
  <si>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</si>
  <si>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</si>
  <si>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</si>
  <si>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</si>
  <si>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</si>
  <si>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</si>
  <si>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</si>
  <si>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</si>
  <si>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</si>
  <si>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</si>
  <si>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</si>
  <si>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</si>
  <si>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</si>
  <si>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</si>
  <si>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</si>
  <si>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</si>
  <si>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</si>
  <si>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</si>
  <si>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</si>
  <si>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</si>
  <si>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</si>
  <si>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</si>
  <si>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</si>
  <si>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</si>
  <si>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</si>
  <si>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</si>
  <si>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</si>
  <si>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</si>
  <si>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</si>
  <si>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</si>
  <si>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</si>
  <si>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</si>
  <si>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</si>
  <si>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</si>
  <si>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</si>
  <si>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</si>
  <si>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</si>
  <si>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</si>
  <si>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</si>
  <si>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</si>
  <si>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</si>
  <si>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</si>
  <si>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</si>
  <si>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</si>
  <si>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</si>
  <si>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</si>
  <si>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</si>
  <si>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</si>
  <si>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</si>
  <si>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</si>
  <si>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</si>
  <si>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</si>
  <si>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</si>
  <si>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</si>
  <si>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</si>
  <si>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</si>
  <si>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</si>
  <si>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</si>
  <si>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</si>
  <si>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</si>
  <si>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</si>
  <si>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</si>
  <si>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</si>
  <si>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</si>
  <si>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</si>
  <si>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</si>
  <si>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</si>
  <si>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</si>
  <si>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</si>
  <si>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</si>
  <si>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</si>
  <si>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</si>
  <si>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</si>
  <si>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</si>
  <si>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</si>
  <si>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</si>
  <si>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</si>
  <si>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</si>
  <si>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</si>
  <si>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</si>
  <si>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</si>
  <si>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</si>
  <si>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</si>
  <si>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</si>
  <si>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</si>
  <si>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</si>
  <si>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</si>
  <si>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</si>
  <si>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</si>
  <si>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</si>
  <si>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</si>
  <si>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</si>
  <si>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</si>
  <si>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</si>
  <si>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</si>
  <si>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</si>
  <si>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</si>
  <si>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</si>
  <si>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</si>
  <si>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</si>
  <si>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</si>
  <si>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</si>
  <si>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</si>
  <si>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</si>
  <si>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</si>
  <si>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</si>
  <si>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</si>
  <si>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</si>
  <si>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</si>
  <si>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</si>
  <si>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</si>
  <si>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</si>
  <si>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</si>
  <si>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</si>
  <si>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</si>
  <si>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</si>
  <si>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</si>
  <si>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</si>
  <si>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各戸に整備した設備に老朽化による軽微な修繕や交換が発生しているが、今後も適切な設備管理と費用抑制に努めていく。</t>
    <phoneticPr fontId="4"/>
  </si>
  <si>
    <t xml:space="preserve"> 合併浄化槽による処理方式のため、管渠は整備しておらず改善率は発生しない。各電気設備については保守点検を実施し、適時交換等の対応を行っている。</t>
    <phoneticPr fontId="4"/>
  </si>
  <si>
    <t>　収益的収支比率が2年連続で減少しているが、これは企業債償還金に対する一般会計からの繰入金を資本的収入として受け入れたためである。会計全体で見ると、収支均衡は保てている。
　企業債残高対事業規模比率は一般会計繰入金に依存している状況である。
　経費回収率⑥汚水処理原価⑦施設利用率については、類似団体と比べて良好と言えるが、経費回収率が100%を下回っているため、改善の必要がある。
　水洗化率が類似団体を下回っているのは、個別排水処理事業は農業集落排水事業の補完的事業とされており、処理区域が同一で区域内人口の分母が大きくなり平均を下回る値となっている。</t>
    <rPh sb="10" eb="11">
      <t>ネン</t>
    </rPh>
    <rPh sb="11" eb="13">
      <t>レンゾク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</si>
</sst>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33-4A66-AE90-74F1FB371B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33-4A66-AE90-74F1FB371B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71.430000000000007</c:v>
                </c:pt>
                <c:pt idx="1">
                  <c:v>71.430000000000007</c:v>
                </c:pt>
                <c:pt idx="2">
                  <c:v>71.430000000000007</c:v>
                </c:pt>
                <c:pt idx="3">
                  <c:v>71.430000000000007</c:v>
                </c:pt>
                <c:pt idx="4">
                  <c:v>100</c:v>
                </c:pt>
              </c:numCache>
            </c:numRef>
          </c:val>
          <c:extLst>
            <c:ext xmlns:c16="http://schemas.microsoft.com/office/drawing/2014/chart" uri="{C3380CC4-5D6E-409C-BE32-E72D297353CC}">
              <c16:uniqueId val="{00000000-3915-4481-8B12-86877125AE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47.29</c:v>
                </c:pt>
                <c:pt idx="4">
                  <c:v>54.73</c:v>
                </c:pt>
              </c:numCache>
            </c:numRef>
          </c:val>
          <c:smooth val="0"/>
          <c:extLst>
            <c:ext xmlns:c16="http://schemas.microsoft.com/office/drawing/2014/chart" uri="{C3380CC4-5D6E-409C-BE32-E72D297353CC}">
              <c16:uniqueId val="{00000001-3915-4481-8B12-86877125AE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6.34</c:v>
                </c:pt>
                <c:pt idx="1">
                  <c:v>6.71</c:v>
                </c:pt>
                <c:pt idx="2">
                  <c:v>6.61</c:v>
                </c:pt>
                <c:pt idx="3">
                  <c:v>6.44</c:v>
                </c:pt>
                <c:pt idx="4">
                  <c:v>6.24</c:v>
                </c:pt>
              </c:numCache>
            </c:numRef>
          </c:val>
          <c:extLst>
            <c:ext xmlns:c16="http://schemas.microsoft.com/office/drawing/2014/chart" uri="{C3380CC4-5D6E-409C-BE32-E72D297353CC}">
              <c16:uniqueId val="{00000000-15E5-4816-BA5C-CC5057B8F5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57.74</c:v>
                </c:pt>
                <c:pt idx="4">
                  <c:v>54.72</c:v>
                </c:pt>
              </c:numCache>
            </c:numRef>
          </c:val>
          <c:smooth val="0"/>
          <c:extLst>
            <c:ext xmlns:c16="http://schemas.microsoft.com/office/drawing/2014/chart" uri="{C3380CC4-5D6E-409C-BE32-E72D297353CC}">
              <c16:uniqueId val="{00000001-15E5-4816-BA5C-CC5057B8F5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99.83</c:v>
                </c:pt>
                <c:pt idx="2">
                  <c:v>100</c:v>
                </c:pt>
                <c:pt idx="3">
                  <c:v>70.790000000000006</c:v>
                </c:pt>
                <c:pt idx="4">
                  <c:v>69.98</c:v>
                </c:pt>
              </c:numCache>
            </c:numRef>
          </c:val>
          <c:extLst>
            <c:ext xmlns:c16="http://schemas.microsoft.com/office/drawing/2014/chart" uri="{C3380CC4-5D6E-409C-BE32-E72D297353CC}">
              <c16:uniqueId val="{00000000-D560-41D5-A5B0-00D9FC15F2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60-41D5-A5B0-00D9FC15F2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F-469F-9E7D-04B2BE9CD4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F-469F-9E7D-04B2BE9CD4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E9-4F94-9B7E-30FDD35886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E9-4F94-9B7E-30FDD35886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71-4DEE-99A3-25B5B4DD30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71-4DEE-99A3-25B5B4DD30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2-4AC6-BF79-00E8EC3B5E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2-4AC6-BF79-00E8EC3B5E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9-44F2-A86C-5C58107ED6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918.36</c:v>
                </c:pt>
                <c:pt idx="4">
                  <c:v>860.05</c:v>
                </c:pt>
              </c:numCache>
            </c:numRef>
          </c:val>
          <c:smooth val="0"/>
          <c:extLst>
            <c:ext xmlns:c16="http://schemas.microsoft.com/office/drawing/2014/chart" uri="{C3380CC4-5D6E-409C-BE32-E72D297353CC}">
              <c16:uniqueId val="{00000001-24D9-44F2-A86C-5C58107ED6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69.44</c:v>
                </c:pt>
                <c:pt idx="1">
                  <c:v>75.239999999999995</c:v>
                </c:pt>
                <c:pt idx="2">
                  <c:v>73.62</c:v>
                </c:pt>
                <c:pt idx="3">
                  <c:v>73.48</c:v>
                </c:pt>
                <c:pt idx="4">
                  <c:v>74.27</c:v>
                </c:pt>
              </c:numCache>
            </c:numRef>
          </c:val>
          <c:extLst>
            <c:ext xmlns:c16="http://schemas.microsoft.com/office/drawing/2014/chart" uri="{C3380CC4-5D6E-409C-BE32-E72D297353CC}">
              <c16:uniqueId val="{00000000-4884-4922-8A17-5FB6636B2A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50.94</c:v>
                </c:pt>
                <c:pt idx="4">
                  <c:v>44.86</c:v>
                </c:pt>
              </c:numCache>
            </c:numRef>
          </c:val>
          <c:smooth val="0"/>
          <c:extLst>
            <c:ext xmlns:c16="http://schemas.microsoft.com/office/drawing/2014/chart" uri="{C3380CC4-5D6E-409C-BE32-E72D297353CC}">
              <c16:uniqueId val="{00000001-4884-4922-8A17-5FB6636B2A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251.51</c:v>
                </c:pt>
                <c:pt idx="1">
                  <c:v>233.84</c:v>
                </c:pt>
                <c:pt idx="2">
                  <c:v>239.77</c:v>
                </c:pt>
                <c:pt idx="3">
                  <c:v>238.49</c:v>
                </c:pt>
                <c:pt idx="4">
                  <c:v>235.93</c:v>
                </c:pt>
              </c:numCache>
            </c:numRef>
          </c:val>
          <c:extLst>
            <c:ext xmlns:c16="http://schemas.microsoft.com/office/drawing/2014/chart" uri="{C3380CC4-5D6E-409C-BE32-E72D297353CC}">
              <c16:uniqueId val="{00000000-BCD5-489B-8550-B4E81ADD28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371.2</c:v>
                </c:pt>
                <c:pt idx="4">
                  <c:v>496.36</c:v>
                </c:pt>
              </c:numCache>
            </c:numRef>
          </c:val>
          <c:smooth val="0"/>
          <c:extLst>
            <c:ext xmlns:c16="http://schemas.microsoft.com/office/drawing/2014/chart" uri="{C3380CC4-5D6E-409C-BE32-E72D297353CC}">
              <c16:uniqueId val="{00000001-BCD5-489B-8550-B4E81ADD28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67"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印南町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tr">
        <f>データ!$M$6</f>
        <v>非設置</v>
      </c>
      <c r="AE8" s="73"/>
      <c r="AF8" s="73"/>
      <c r="AG8" s="73"/>
      <c r="AH8" s="73"/>
      <c r="AI8" s="73"/>
      <c r="AJ8" s="73"/>
      <c r="AK8" s="3"/>
      <c r="AL8" s="69">
        <f>データ!S6</f>
        <v>8212</v>
      </c>
      <c r="AM8" s="69"/>
      <c r="AN8" s="69"/>
      <c r="AO8" s="69"/>
      <c r="AP8" s="69"/>
      <c r="AQ8" s="69"/>
      <c r="AR8" s="69"/>
      <c r="AS8" s="69"/>
      <c r="AT8" s="68">
        <f>データ!T6</f>
        <v>113.62</v>
      </c>
      <c r="AU8" s="68"/>
      <c r="AV8" s="68"/>
      <c r="AW8" s="68"/>
      <c r="AX8" s="68"/>
      <c r="AY8" s="68"/>
      <c r="AZ8" s="68"/>
      <c r="BA8" s="68"/>
      <c r="BB8" s="68">
        <f>データ!U6</f>
        <v>72.28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13.91</v>
      </c>
      <c r="Q10" s="68"/>
      <c r="R10" s="68"/>
      <c r="S10" s="68"/>
      <c r="T10" s="68"/>
      <c r="U10" s="68"/>
      <c r="V10" s="68"/>
      <c r="W10" s="68">
        <f>データ!Q6</f>
        <v>100</v>
      </c>
      <c r="X10" s="68"/>
      <c r="Y10" s="68"/>
      <c r="Z10" s="68"/>
      <c r="AA10" s="68"/>
      <c r="AB10" s="68"/>
      <c r="AC10" s="68"/>
      <c r="AD10" s="69">
        <f>データ!R6</f>
        <v>4987</v>
      </c>
      <c r="AE10" s="69"/>
      <c r="AF10" s="69"/>
      <c r="AG10" s="69"/>
      <c r="AH10" s="69"/>
      <c r="AI10" s="69"/>
      <c r="AJ10" s="69"/>
      <c r="AK10" s="2"/>
      <c r="AL10" s="69">
        <f>データ!V6</f>
        <v>1137</v>
      </c>
      <c r="AM10" s="69"/>
      <c r="AN10" s="69"/>
      <c r="AO10" s="69"/>
      <c r="AP10" s="69"/>
      <c r="AQ10" s="69"/>
      <c r="AR10" s="69"/>
      <c r="AS10" s="69"/>
      <c r="AT10" s="68">
        <f>データ!W6</f>
        <v>0.38</v>
      </c>
      <c r="AU10" s="68"/>
      <c r="AV10" s="68"/>
      <c r="AW10" s="68"/>
      <c r="AX10" s="68"/>
      <c r="AY10" s="68"/>
      <c r="AZ10" s="68"/>
      <c r="BA10" s="68"/>
      <c r="BB10" s="68">
        <f>データ!X6</f>
        <v>2992.11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45</v>
      </c>
      <c r="O86" s="26" t="str">
        <f>データ!EO6</f>
        <v>【-】</v>
      </c>
    </row>
  </sheetData>
  <sheetProtection algorithmName="SHA-512" hashValue="V86KkXGLmO4GfCWvYDanyWNvBqT2bj9sfW6gFB2vZNbZmG6EqLhj/wgd6m7T/ZfUAPmpUy8swQ7nA0+LRWXd3w==" saltValue="MJVVVd9yQDxCZ+vIWznu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303909</v>
      </c>
      <c r="D6" s="33">
        <f t="shared" si="3"/>
        <v>47</v>
      </c>
      <c r="E6" s="33">
        <f t="shared" si="3"/>
        <v>18</v>
      </c>
      <c r="F6" s="33">
        <f t="shared" si="3"/>
        <v>1</v>
      </c>
      <c r="G6" s="33">
        <f t="shared" si="3"/>
        <v>0</v>
      </c>
      <c r="H6" s="33" t="str">
        <f t="shared" si="3"/>
        <v>和歌山県　印南町</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13.91</v>
      </c>
      <c r="Q6" s="34">
        <f t="shared" si="3"/>
        <v>100</v>
      </c>
      <c r="R6" s="34">
        <f t="shared" si="3"/>
        <v>4987</v>
      </c>
      <c r="S6" s="34">
        <f t="shared" si="3"/>
        <v>8212</v>
      </c>
      <c r="T6" s="34">
        <f t="shared" si="3"/>
        <v>113.62</v>
      </c>
      <c r="U6" s="34">
        <f t="shared" si="3"/>
        <v>72.28</v>
      </c>
      <c r="V6" s="34">
        <f t="shared" si="3"/>
        <v>1137</v>
      </c>
      <c r="W6" s="34">
        <f t="shared" si="3"/>
        <v>0.38</v>
      </c>
      <c r="X6" s="34">
        <f t="shared" si="3"/>
        <v>2992.11</v>
      </c>
      <c r="Y6" s="35">
        <f>IF(Y7="",NA(),Y7)</f>
        <v>100</v>
      </c>
      <c r="Z6" s="35">
        <f t="shared" ref="Z6:AH6" si="4">IF(Z7="",NA(),Z7)</f>
        <v>99.83</v>
      </c>
      <c r="AA6" s="35">
        <f t="shared" si="4"/>
        <v>100</v>
      </c>
      <c r="AB6" s="35">
        <f t="shared" si="4"/>
        <v>70.790000000000006</v>
      </c>
      <c r="AC6" s="35">
        <f t="shared" si="4"/>
        <v>69.98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492.59</v>
      </c>
      <c r="BL6" s="35">
        <f t="shared" si="7"/>
        <v>503.8</v>
      </c>
      <c r="BM6" s="35">
        <f t="shared" si="7"/>
        <v>768.3</v>
      </c>
      <c r="BN6" s="35">
        <f t="shared" si="7"/>
        <v>918.36</v>
      </c>
      <c r="BO6" s="35">
        <f t="shared" si="7"/>
        <v>860.05</v>
      </c>
      <c r="BP6" s="34" t="str">
        <f>IF(BP7="","",IF(BP7="-","【-】","【"&amp;SUBSTITUTE(TEXT(BP7,"#,##0.00"),"-","△")&amp;"】"))</f>
        <v>【862.82】</v>
      </c>
      <c r="BQ6" s="35">
        <f>IF(BQ7="",NA(),BQ7)</f>
        <v>69.44</v>
      </c>
      <c r="BR6" s="35">
        <f t="shared" ref="BR6:BZ6" si="8">IF(BR7="",NA(),BR7)</f>
        <v>75.239999999999995</v>
      </c>
      <c r="BS6" s="35">
        <f t="shared" si="8"/>
        <v>73.62</v>
      </c>
      <c r="BT6" s="35">
        <f t="shared" si="8"/>
        <v>73.48</v>
      </c>
      <c r="BU6" s="35">
        <f t="shared" si="8"/>
        <v>74.27</v>
      </c>
      <c r="BV6" s="35">
        <f t="shared" si="8"/>
        <v>46.53</v>
      </c>
      <c r="BW6" s="35">
        <f t="shared" si="8"/>
        <v>51.58</v>
      </c>
      <c r="BX6" s="35">
        <f t="shared" si="8"/>
        <v>53.36</v>
      </c>
      <c r="BY6" s="35">
        <f t="shared" si="8"/>
        <v>50.94</v>
      </c>
      <c r="BZ6" s="35">
        <f t="shared" si="8"/>
        <v>44.86</v>
      </c>
      <c r="CA6" s="34" t="str">
        <f>IF(CA7="","",IF(CA7="-","【-】","【"&amp;SUBSTITUTE(TEXT(CA7,"#,##0.00"),"-","△")&amp;"】"))</f>
        <v>【49.71】</v>
      </c>
      <c r="CB6" s="35">
        <f>IF(CB7="",NA(),CB7)</f>
        <v>251.51</v>
      </c>
      <c r="CC6" s="35">
        <f t="shared" ref="CC6:CK6" si="9">IF(CC7="",NA(),CC7)</f>
        <v>233.84</v>
      </c>
      <c r="CD6" s="35">
        <f t="shared" si="9"/>
        <v>239.77</v>
      </c>
      <c r="CE6" s="35">
        <f t="shared" si="9"/>
        <v>238.49</v>
      </c>
      <c r="CF6" s="35">
        <f t="shared" si="9"/>
        <v>235.93</v>
      </c>
      <c r="CG6" s="35">
        <f t="shared" si="9"/>
        <v>373.71</v>
      </c>
      <c r="CH6" s="35">
        <f t="shared" si="9"/>
        <v>333.58</v>
      </c>
      <c r="CI6" s="35">
        <f t="shared" si="9"/>
        <v>347.38</v>
      </c>
      <c r="CJ6" s="35">
        <f t="shared" si="9"/>
        <v>371.2</v>
      </c>
      <c r="CK6" s="35">
        <f t="shared" si="9"/>
        <v>496.36</v>
      </c>
      <c r="CL6" s="34" t="str">
        <f>IF(CL7="","",IF(CL7="-","【-】","【"&amp;SUBSTITUTE(TEXT(CL7,"#,##0.00"),"-","△")&amp;"】"))</f>
        <v>【317.18】</v>
      </c>
      <c r="CM6" s="35">
        <f>IF(CM7="",NA(),CM7)</f>
        <v>71.430000000000007</v>
      </c>
      <c r="CN6" s="35">
        <f t="shared" ref="CN6:CV6" si="10">IF(CN7="",NA(),CN7)</f>
        <v>71.430000000000007</v>
      </c>
      <c r="CO6" s="35">
        <f t="shared" si="10"/>
        <v>71.430000000000007</v>
      </c>
      <c r="CP6" s="35">
        <f t="shared" si="10"/>
        <v>71.430000000000007</v>
      </c>
      <c r="CQ6" s="35">
        <f t="shared" si="10"/>
        <v>100</v>
      </c>
      <c r="CR6" s="35">
        <f t="shared" si="10"/>
        <v>44.84</v>
      </c>
      <c r="CS6" s="35">
        <f t="shared" si="10"/>
        <v>41.51</v>
      </c>
      <c r="CT6" s="35">
        <f t="shared" si="10"/>
        <v>49.31</v>
      </c>
      <c r="CU6" s="35">
        <f t="shared" si="10"/>
        <v>47.29</v>
      </c>
      <c r="CV6" s="35">
        <f t="shared" si="10"/>
        <v>54.73</v>
      </c>
      <c r="CW6" s="34" t="str">
        <f>IF(CW7="","",IF(CW7="-","【-】","【"&amp;SUBSTITUTE(TEXT(CW7,"#,##0.00"),"-","△")&amp;"】"))</f>
        <v>【47.67】</v>
      </c>
      <c r="CX6" s="35">
        <f>IF(CX7="",NA(),CX7)</f>
        <v>6.34</v>
      </c>
      <c r="CY6" s="35">
        <f t="shared" ref="CY6:DG6" si="11">IF(CY7="",NA(),CY7)</f>
        <v>6.71</v>
      </c>
      <c r="CZ6" s="35">
        <f t="shared" si="11"/>
        <v>6.61</v>
      </c>
      <c r="DA6" s="35">
        <f t="shared" si="11"/>
        <v>6.44</v>
      </c>
      <c r="DB6" s="35">
        <f t="shared" si="11"/>
        <v>6.24</v>
      </c>
      <c r="DC6" s="35">
        <f t="shared" si="11"/>
        <v>67.86</v>
      </c>
      <c r="DD6" s="35">
        <f t="shared" si="11"/>
        <v>68.72</v>
      </c>
      <c r="DE6" s="35">
        <f t="shared" si="11"/>
        <v>57.28</v>
      </c>
      <c r="DF6" s="35">
        <f t="shared" si="11"/>
        <v>57.74</v>
      </c>
      <c r="DG6" s="35">
        <f t="shared" si="11"/>
        <v>54.72</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303909</v>
      </c>
      <c r="D7" s="37">
        <v>47</v>
      </c>
      <c r="E7" s="37">
        <v>18</v>
      </c>
      <c r="F7" s="37">
        <v>1</v>
      </c>
      <c r="G7" s="37">
        <v>0</v>
      </c>
      <c r="H7" s="37" t="s">
        <v>99</v>
      </c>
      <c r="I7" s="37" t="s">
        <v>100</v>
      </c>
      <c r="J7" s="37" t="s">
        <v>101</v>
      </c>
      <c r="K7" s="37" t="s">
        <v>102</v>
      </c>
      <c r="L7" s="37" t="s">
        <v>103</v>
      </c>
      <c r="M7" s="37" t="s">
        <v>104</v>
      </c>
      <c r="N7" s="38" t="s">
        <v>105</v>
      </c>
      <c r="O7" s="38" t="s">
        <v>106</v>
      </c>
      <c r="P7" s="38">
        <v>13.91</v>
      </c>
      <c r="Q7" s="38">
        <v>100</v>
      </c>
      <c r="R7" s="38">
        <v>4987</v>
      </c>
      <c r="S7" s="38">
        <v>8212</v>
      </c>
      <c r="T7" s="38">
        <v>113.62</v>
      </c>
      <c r="U7" s="38">
        <v>72.28</v>
      </c>
      <c r="V7" s="38">
        <v>1137</v>
      </c>
      <c r="W7" s="38">
        <v>0.38</v>
      </c>
      <c r="X7" s="38">
        <v>2992.11</v>
      </c>
      <c r="Y7" s="38">
        <v>100</v>
      </c>
      <c r="Z7" s="38">
        <v>99.83</v>
      </c>
      <c r="AA7" s="38">
        <v>100</v>
      </c>
      <c r="AB7" s="38">
        <v>70.790000000000006</v>
      </c>
      <c r="AC7" s="38">
        <v>69.98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492.59</v>
      </c>
      <c r="BL7" s="38">
        <v>503.8</v>
      </c>
      <c r="BM7" s="38">
        <v>768.3</v>
      </c>
      <c r="BN7" s="38">
        <v>918.36</v>
      </c>
      <c r="BO7" s="38">
        <v>860.05</v>
      </c>
      <c r="BP7" s="38">
        <v>862.82</v>
      </c>
      <c r="BQ7" s="38">
        <v>69.44</v>
      </c>
      <c r="BR7" s="38">
        <v>75.239999999999995</v>
      </c>
      <c r="BS7" s="38">
        <v>73.62</v>
      </c>
      <c r="BT7" s="38">
        <v>73.48</v>
      </c>
      <c r="BU7" s="38">
        <v>74.27</v>
      </c>
      <c r="BV7" s="38">
        <v>46.53</v>
      </c>
      <c r="BW7" s="38">
        <v>51.58</v>
      </c>
      <c r="BX7" s="38">
        <v>53.36</v>
      </c>
      <c r="BY7" s="38">
        <v>50.94</v>
      </c>
      <c r="BZ7" s="38">
        <v>44.86</v>
      </c>
      <c r="CA7" s="38">
        <v>49.71</v>
      </c>
      <c r="CB7" s="38">
        <v>251.51</v>
      </c>
      <c r="CC7" s="38">
        <v>233.84</v>
      </c>
      <c r="CD7" s="38">
        <v>239.77</v>
      </c>
      <c r="CE7" s="38">
        <v>238.49</v>
      </c>
      <c r="CF7" s="38">
        <v>235.93</v>
      </c>
      <c r="CG7" s="38">
        <v>373.71</v>
      </c>
      <c r="CH7" s="38">
        <v>333.58</v>
      </c>
      <c r="CI7" s="38">
        <v>347.38</v>
      </c>
      <c r="CJ7" s="38">
        <v>371.2</v>
      </c>
      <c r="CK7" s="38">
        <v>496.36</v>
      </c>
      <c r="CL7" s="38">
        <v>317.18</v>
      </c>
      <c r="CM7" s="38">
        <v>71.430000000000007</v>
      </c>
      <c r="CN7" s="38">
        <v>71.430000000000007</v>
      </c>
      <c r="CO7" s="38">
        <v>71.430000000000007</v>
      </c>
      <c r="CP7" s="38">
        <v>71.430000000000007</v>
      </c>
      <c r="CQ7" s="38">
        <v>100</v>
      </c>
      <c r="CR7" s="38">
        <v>44.84</v>
      </c>
      <c r="CS7" s="38">
        <v>41.51</v>
      </c>
      <c r="CT7" s="38">
        <v>49.31</v>
      </c>
      <c r="CU7" s="38">
        <v>47.29</v>
      </c>
      <c r="CV7" s="38">
        <v>54.73</v>
      </c>
      <c r="CW7" s="38">
        <v>47.67</v>
      </c>
      <c r="CX7" s="38">
        <v>6.34</v>
      </c>
      <c r="CY7" s="38">
        <v>6.71</v>
      </c>
      <c r="CZ7" s="38">
        <v>6.61</v>
      </c>
      <c r="DA7" s="38">
        <v>6.44</v>
      </c>
      <c r="DB7" s="38">
        <v>6.24</v>
      </c>
      <c r="DC7" s="38">
        <v>67.86</v>
      </c>
      <c r="DD7" s="38">
        <v>68.72</v>
      </c>
      <c r="DE7" s="38">
        <v>57.28</v>
      </c>
      <c r="DF7" s="38">
        <v>57.74</v>
      </c>
      <c r="DG7" s="38">
        <v>54.72</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2021-01-13T08:51:18Z</cp:lastPrinted>
  <dcterms:created xsi:type="dcterms:W3CDTF">2020-12-04T03:21:16Z</dcterms:created>
  <dcterms:modified xsi:type="dcterms:W3CDTF">2021-01-13T08:51:18Z</dcterms:modified>
  <cp:category/>
</cp:coreProperties>
</file>