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73.102.21\生活環境課\経営比較分析表\令和元年度(平成30年度決算)\"/>
    </mc:Choice>
  </mc:AlternateContent>
  <workbookProtection workbookAlgorithmName="SHA-512" workbookHashValue="3eg/6goD7ofEIoe3tgPIcPYxTEt9Mt3PZK3FbzIwS2bOvxB0ndZ+jqwM33A3LbFHJ6q+cg1a7a16lyHNvK0IiA==" workbookSaltValue="Q4Xqz3CgE1wYIATm+0YpXA==" workbookSpinCount="100000" lockStructure="1"/>
  <bookViews>
    <workbookView xWindow="0" yWindow="0" windowWidth="19200" windowHeight="1198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BB10" i="4"/>
  <c r="AT10" i="4"/>
  <c r="AL10" i="4"/>
  <c r="AD10" i="4"/>
  <c r="P10" i="4"/>
  <c r="I10" i="4"/>
  <c r="B10" i="4"/>
  <c r="AT8" i="4"/>
  <c r="AL8" i="4"/>
  <c r="W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<sst xmlns="http://schemas.openxmlformats.org/spreadsheetml/2006/main" count="228" uniqueCount="113">
  <si>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</si>
  <si>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</si>
  <si>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</si>
  <si>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</si>
  <si>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</si>
  <si>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</si>
  <si>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</si>
  <si>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</si>
  <si>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</si>
  <si>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</si>
  <si>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</si>
  <si>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</si>
  <si>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</si>
  <si>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</si>
  <si>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</si>
  <si>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</si>
  <si>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</si>
  <si>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</si>
  <si>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</si>
  <si>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</si>
  <si>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</si>
  <si>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</si>
  <si>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</si>
  <si>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</si>
  <si>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</si>
  <si>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</si>
  <si>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</si>
  <si>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</si>
  <si>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</si>
  <si>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</si>
  <si>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</si>
  <si>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</si>
  <si>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</si>
  <si>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</si>
  <si>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</si>
  <si>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</si>
  <si>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</si>
  <si>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</si>
  <si>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</si>
  <si>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</si>
  <si>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</si>
  <si>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</si>
  <si>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</si>
  <si>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</si>
  <si>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</si>
  <si>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</si>
  <si>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</si>
  <si>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</si>
  <si>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</si>
  <si>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</si>
  <si>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</si>
  <si>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</si>
  <si>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</si>
  <si>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</si>
  <si>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</si>
  <si>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</si>
  <si>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</si>
  <si>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</si>
  <si>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</si>
  <si>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</si>
  <si>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</si>
  <si>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</si>
  <si>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</si>
  <si>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</si>
  <si>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</si>
  <si>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</si>
  <si>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</si>
  <si>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</si>
  <si>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</si>
  <si>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</si>
  <si>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</si>
  <si>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</si>
  <si>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</si>
  <si>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</si>
  <si>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</si>
  <si>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</si>
  <si>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</si>
  <si>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</si>
  <si>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</si>
  <si>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</si>
  <si>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</si>
  <si>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</si>
  <si>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</si>
  <si>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</si>
  <si>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</si>
  <si>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</si>
  <si>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</si>
  <si>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</si>
  <si>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</si>
  <si>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</si>
  <si>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</si>
  <si>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</si>
  <si>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</si>
  <si>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</si>
  <si>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</si>
  <si>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</si>
  <si>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</si>
  <si>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印南町</t>
  </si>
  <si>
    <t>法非適用</t>
  </si>
  <si>
    <t>下水道事業</t>
  </si>
  <si>
    <t>農業集落排水</t>
  </si>
  <si>
    <t>F3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</si>
  <si>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</si>
  <si>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</si>
  <si>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</si>
  <si>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</si>
  <si>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</si>
  <si>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</si>
  <si>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</si>
  <si>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</si>
  <si>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①収益的収支比率は100%を超えており、良好であると言える。
④企業債残高対事業規模比率は一般会計繰入金に依存している状況である。
⑤経費回収率⑥汚水処理原価⑦施設利用率⑧水洗化率はそれぞれ類似団体と比べて良好な数値となっている。今後も汚水処理費の抑制に努めていく。</t>
    <rPh sb="1" eb="4">
      <t>シュウエキテキ</t>
    </rPh>
    <rPh sb="4" eb="6">
      <t>シュウシ</t>
    </rPh>
    <rPh sb="6" eb="8">
      <t>ヒリツ</t>
    </rPh>
    <rPh sb="14" eb="15">
      <t>コ</t>
    </rPh>
    <rPh sb="20" eb="22">
      <t>リョウコウ</t>
    </rPh>
    <rPh sb="26" eb="27">
      <t>イ</t>
    </rPh>
    <rPh sb="32" eb="34">
      <t>キギョウ</t>
    </rPh>
    <rPh sb="34" eb="35">
      <t>サイ</t>
    </rPh>
    <rPh sb="35" eb="37">
      <t>ザンダカ</t>
    </rPh>
    <rPh sb="37" eb="38">
      <t>タイ</t>
    </rPh>
    <rPh sb="38" eb="40">
      <t>ジギョウ</t>
    </rPh>
    <rPh sb="40" eb="42">
      <t>キボ</t>
    </rPh>
    <rPh sb="42" eb="44">
      <t>ヒリツ</t>
    </rPh>
    <rPh sb="45" eb="47">
      <t>イッパン</t>
    </rPh>
    <rPh sb="47" eb="49">
      <t>カイケイ</t>
    </rPh>
    <rPh sb="49" eb="51">
      <t>クリイレ</t>
    </rPh>
    <rPh sb="51" eb="52">
      <t>キン</t>
    </rPh>
    <rPh sb="53" eb="55">
      <t>イゾン</t>
    </rPh>
    <rPh sb="59" eb="61">
      <t>ジョウキョウ</t>
    </rPh>
    <rPh sb="67" eb="69">
      <t>ケイヒ</t>
    </rPh>
    <rPh sb="69" eb="71">
      <t>カイシュウ</t>
    </rPh>
    <rPh sb="71" eb="72">
      <t>リツ</t>
    </rPh>
    <rPh sb="73" eb="75">
      <t>オスイ</t>
    </rPh>
    <rPh sb="75" eb="77">
      <t>ショリ</t>
    </rPh>
    <rPh sb="77" eb="79">
      <t>ゲンカ</t>
    </rPh>
    <rPh sb="80" eb="82">
      <t>シセツ</t>
    </rPh>
    <rPh sb="82" eb="85">
      <t>リヨウリツ</t>
    </rPh>
    <rPh sb="86" eb="89">
      <t>スイセンカ</t>
    </rPh>
    <rPh sb="89" eb="90">
      <t>リツ</t>
    </rPh>
    <rPh sb="95" eb="97">
      <t>ルイジ</t>
    </rPh>
    <rPh sb="97" eb="99">
      <t>ダンタイ</t>
    </rPh>
    <rPh sb="100" eb="101">
      <t>クラ</t>
    </rPh>
    <rPh sb="103" eb="105">
      <t>リョウコウ</t>
    </rPh>
    <rPh sb="106" eb="108">
      <t>スウチ</t>
    </rPh>
    <rPh sb="115" eb="117">
      <t>コンゴ</t>
    </rPh>
    <rPh sb="118" eb="120">
      <t>オスイ</t>
    </rPh>
    <rPh sb="120" eb="122">
      <t>ショリ</t>
    </rPh>
    <rPh sb="122" eb="123">
      <t>ヒ</t>
    </rPh>
    <rPh sb="124" eb="126">
      <t>ヨクセイ</t>
    </rPh>
    <rPh sb="127" eb="128">
      <t>ツト</t>
    </rPh>
    <phoneticPr fontId="4"/>
  </si>
  <si>
    <t>町内に3ヶ所ある処理施設のうち、平成30年度には古井地区処理施設において機能強化事業を実施し、令和元年度には山口地区処理施設においても機能強化事業が実施されている。</t>
    <rPh sb="0" eb="2">
      <t>チョウナイ</t>
    </rPh>
    <rPh sb="5" eb="6">
      <t>ショ</t>
    </rPh>
    <rPh sb="8" eb="10">
      <t>ショリ</t>
    </rPh>
    <rPh sb="10" eb="12">
      <t>シセツ</t>
    </rPh>
    <rPh sb="16" eb="18">
      <t>ヘイセイ</t>
    </rPh>
    <rPh sb="20" eb="22">
      <t>ネンド</t>
    </rPh>
    <rPh sb="24" eb="26">
      <t>フルイ</t>
    </rPh>
    <rPh sb="26" eb="28">
      <t>チク</t>
    </rPh>
    <rPh sb="28" eb="30">
      <t>ショリ</t>
    </rPh>
    <rPh sb="30" eb="32">
      <t>シセツ</t>
    </rPh>
    <rPh sb="36" eb="38">
      <t>キノウ</t>
    </rPh>
    <rPh sb="38" eb="40">
      <t>キョウカ</t>
    </rPh>
    <rPh sb="40" eb="42">
      <t>ジギョウ</t>
    </rPh>
    <rPh sb="43" eb="45">
      <t>ジッシ</t>
    </rPh>
    <rPh sb="47" eb="49">
      <t>レイワ</t>
    </rPh>
    <rPh sb="49" eb="51">
      <t>ガンネン</t>
    </rPh>
    <rPh sb="51" eb="52">
      <t>ド</t>
    </rPh>
    <rPh sb="54" eb="56">
      <t>ヤマグチ</t>
    </rPh>
    <rPh sb="56" eb="58">
      <t>チク</t>
    </rPh>
    <rPh sb="58" eb="60">
      <t>ショリ</t>
    </rPh>
    <rPh sb="60" eb="62">
      <t>シセツ</t>
    </rPh>
    <rPh sb="67" eb="69">
      <t>キノウ</t>
    </rPh>
    <rPh sb="69" eb="71">
      <t>キョウカ</t>
    </rPh>
    <rPh sb="71" eb="73">
      <t>ジギョウ</t>
    </rPh>
    <rPh sb="74" eb="76">
      <t>ジッシ</t>
    </rPh>
    <phoneticPr fontId="4"/>
  </si>
  <si>
    <t>供用開始から10年以上が経過し、各施設や管渠ポンプ設備での修繕が発生している。先述した機能強化事業によって改善が期待されており、修繕費用の減も見込まれている。引き続き今後も汚水諸費の抑制に努めていく。</t>
    <rPh sb="0" eb="2">
      <t>キョウヨウ</t>
    </rPh>
    <rPh sb="2" eb="4">
      <t>カイシ</t>
    </rPh>
    <rPh sb="8" eb="11">
      <t>ネンイジョウ</t>
    </rPh>
    <rPh sb="12" eb="14">
      <t>ケイカ</t>
    </rPh>
    <rPh sb="16" eb="19">
      <t>カクシセツ</t>
    </rPh>
    <rPh sb="20" eb="22">
      <t>カンキョ</t>
    </rPh>
    <rPh sb="25" eb="27">
      <t>セツビ</t>
    </rPh>
    <rPh sb="29" eb="31">
      <t>シュウゼン</t>
    </rPh>
    <rPh sb="32" eb="34">
      <t>ハッセイ</t>
    </rPh>
    <rPh sb="39" eb="41">
      <t>センジュツ</t>
    </rPh>
    <rPh sb="43" eb="45">
      <t>キノウ</t>
    </rPh>
    <rPh sb="45" eb="47">
      <t>キョウカ</t>
    </rPh>
    <rPh sb="47" eb="49">
      <t>ジギョウ</t>
    </rPh>
    <rPh sb="53" eb="55">
      <t>カイゼン</t>
    </rPh>
    <rPh sb="56" eb="58">
      <t>キタイ</t>
    </rPh>
    <rPh sb="64" eb="66">
      <t>シュウゼン</t>
    </rPh>
    <rPh sb="66" eb="68">
      <t>ヒヨウ</t>
    </rPh>
    <rPh sb="69" eb="70">
      <t>ゲン</t>
    </rPh>
    <rPh sb="71" eb="73">
      <t>ミコ</t>
    </rPh>
    <rPh sb="79" eb="80">
      <t>ヒ</t>
    </rPh>
    <rPh sb="81" eb="82">
      <t>ツヅ</t>
    </rPh>
    <rPh sb="83" eb="85">
      <t>コンゴ</t>
    </rPh>
    <rPh sb="86" eb="88">
      <t>オスイ</t>
    </rPh>
    <rPh sb="88" eb="90">
      <t>ショヒ</t>
    </rPh>
    <rPh sb="91" eb="93">
      <t>ヨクセイ</t>
    </rPh>
    <rPh sb="94" eb="95">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</si>
</sst>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533-4057-A2A6-4356329D3270}"/>
            </c:ext>
          </c:extLst>
        </c:ser>
        <c:dLbls>
          <c:showLegendKey val="0"/>
          <c:showVal val="0"/>
          <c:showCatName val="0"/>
          <c:showSerName val="0"/>
          <c:showPercent val="0"/>
          <c:showBubbleSize val="0"/>
        </c:dLbls>
        <c:gapWidth val="150"/>
        <c:axId val="202927184"/>
        <c:axId val="20394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0.02</c:v>
                </c:pt>
                <c:pt idx="2">
                  <c:v>0.03</c:v>
                </c:pt>
                <c:pt idx="3" formatCode="#,##0.00;&quot;△&quot;#,##0.00">
                  <c:v>0</c:v>
                </c:pt>
                <c:pt idx="4">
                  <c:v>0.04</c:v>
                </c:pt>
              </c:numCache>
            </c:numRef>
          </c:val>
          <c:smooth val="0"/>
          <c:extLst xmlns:c16r2="http://schemas.microsoft.com/office/drawing/2015/06/chart">
            <c:ext xmlns:c16="http://schemas.microsoft.com/office/drawing/2014/chart" uri="{C3380CC4-5D6E-409C-BE32-E72D297353CC}">
              <c16:uniqueId val="{00000001-2533-4057-A2A6-4356329D3270}"/>
            </c:ext>
          </c:extLst>
        </c:ser>
        <c:dLbls>
          <c:showLegendKey val="0"/>
          <c:showVal val="0"/>
          <c:showCatName val="0"/>
          <c:showSerName val="0"/>
          <c:showPercent val="0"/>
          <c:showBubbleSize val="0"/>
        </c:dLbls>
        <c:marker val="1"/>
        <c:smooth val="0"/>
        <c:axId val="202927184"/>
        <c:axId val="203942160"/>
      </c:lineChart>
      <c:dateAx>
        <c:axId val="202927184"/>
        <c:scaling>
          <c:orientation val="minMax"/>
        </c:scaling>
        <c:delete val="1"/>
        <c:axPos val="b"/>
        <c:numFmt formatCode="ge" sourceLinked="1"/>
        <c:majorTickMark val="none"/>
        <c:minorTickMark val="none"/>
        <c:tickLblPos val="none"/>
        <c:crossAx val="203942160"/>
        <c:crosses val="autoZero"/>
        <c:auto val="1"/>
        <c:lblOffset val="100"/>
        <c:baseTimeUnit val="years"/>
      </c:dateAx>
      <c:valAx>
        <c:axId val="20394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92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78.760000000000005</c:v>
                </c:pt>
                <c:pt idx="1">
                  <c:v>77.959999999999994</c:v>
                </c:pt>
                <c:pt idx="2">
                  <c:v>77.959999999999994</c:v>
                </c:pt>
                <c:pt idx="3">
                  <c:v>77.959999999999994</c:v>
                </c:pt>
                <c:pt idx="4">
                  <c:v>74.19</c:v>
                </c:pt>
              </c:numCache>
            </c:numRef>
          </c:val>
          <c:extLst xmlns:c16r2="http://schemas.microsoft.com/office/drawing/2015/06/chart">
            <c:ext xmlns:c16="http://schemas.microsoft.com/office/drawing/2014/chart" uri="{C3380CC4-5D6E-409C-BE32-E72D297353CC}">
              <c16:uniqueId val="{00000000-7F2B-44C6-81DE-A37B098E38D3}"/>
            </c:ext>
          </c:extLst>
        </c:ser>
        <c:dLbls>
          <c:showLegendKey val="0"/>
          <c:showVal val="0"/>
          <c:showCatName val="0"/>
          <c:showSerName val="0"/>
          <c:showPercent val="0"/>
          <c:showBubbleSize val="0"/>
        </c:dLbls>
        <c:gapWidth val="150"/>
        <c:axId val="246795840"/>
        <c:axId val="246561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44.69</c:v>
                </c:pt>
                <c:pt idx="2">
                  <c:v>42.84</c:v>
                </c:pt>
                <c:pt idx="3">
                  <c:v>40.93</c:v>
                </c:pt>
                <c:pt idx="4">
                  <c:v>43.38</c:v>
                </c:pt>
              </c:numCache>
            </c:numRef>
          </c:val>
          <c:smooth val="0"/>
          <c:extLst xmlns:c16r2="http://schemas.microsoft.com/office/drawing/2015/06/chart">
            <c:ext xmlns:c16="http://schemas.microsoft.com/office/drawing/2014/chart" uri="{C3380CC4-5D6E-409C-BE32-E72D297353CC}">
              <c16:uniqueId val="{00000001-7F2B-44C6-81DE-A37B098E38D3}"/>
            </c:ext>
          </c:extLst>
        </c:ser>
        <c:dLbls>
          <c:showLegendKey val="0"/>
          <c:showVal val="0"/>
          <c:showCatName val="0"/>
          <c:showSerName val="0"/>
          <c:showPercent val="0"/>
          <c:showBubbleSize val="0"/>
        </c:dLbls>
        <c:marker val="1"/>
        <c:smooth val="0"/>
        <c:axId val="246795840"/>
        <c:axId val="246561192"/>
      </c:lineChart>
      <c:dateAx>
        <c:axId val="246795840"/>
        <c:scaling>
          <c:orientation val="minMax"/>
        </c:scaling>
        <c:delete val="1"/>
        <c:axPos val="b"/>
        <c:numFmt formatCode="ge" sourceLinked="1"/>
        <c:majorTickMark val="none"/>
        <c:minorTickMark val="none"/>
        <c:tickLblPos val="none"/>
        <c:crossAx val="246561192"/>
        <c:crosses val="autoZero"/>
        <c:auto val="1"/>
        <c:lblOffset val="100"/>
        <c:baseTimeUnit val="years"/>
      </c:dateAx>
      <c:valAx>
        <c:axId val="246561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79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84.59</c:v>
                </c:pt>
                <c:pt idx="1">
                  <c:v>83.55</c:v>
                </c:pt>
                <c:pt idx="2">
                  <c:v>83.01</c:v>
                </c:pt>
                <c:pt idx="3">
                  <c:v>83.03</c:v>
                </c:pt>
                <c:pt idx="4">
                  <c:v>83.72</c:v>
                </c:pt>
              </c:numCache>
            </c:numRef>
          </c:val>
          <c:extLst xmlns:c16r2="http://schemas.microsoft.com/office/drawing/2015/06/chart">
            <c:ext xmlns:c16="http://schemas.microsoft.com/office/drawing/2014/chart" uri="{C3380CC4-5D6E-409C-BE32-E72D297353CC}">
              <c16:uniqueId val="{00000000-8C79-454E-803F-2F195490E35A}"/>
            </c:ext>
          </c:extLst>
        </c:ser>
        <c:dLbls>
          <c:showLegendKey val="0"/>
          <c:showVal val="0"/>
          <c:showCatName val="0"/>
          <c:showSerName val="0"/>
          <c:showPercent val="0"/>
          <c:showBubbleSize val="0"/>
        </c:dLbls>
        <c:gapWidth val="150"/>
        <c:axId val="246562368"/>
        <c:axId val="246669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69.67</c:v>
                </c:pt>
                <c:pt idx="2">
                  <c:v>66.3</c:v>
                </c:pt>
                <c:pt idx="3">
                  <c:v>62.73</c:v>
                </c:pt>
                <c:pt idx="4">
                  <c:v>62.02</c:v>
                </c:pt>
              </c:numCache>
            </c:numRef>
          </c:val>
          <c:smooth val="0"/>
          <c:extLst xmlns:c16r2="http://schemas.microsoft.com/office/drawing/2015/06/chart">
            <c:ext xmlns:c16="http://schemas.microsoft.com/office/drawing/2014/chart" uri="{C3380CC4-5D6E-409C-BE32-E72D297353CC}">
              <c16:uniqueId val="{00000001-8C79-454E-803F-2F195490E35A}"/>
            </c:ext>
          </c:extLst>
        </c:ser>
        <c:dLbls>
          <c:showLegendKey val="0"/>
          <c:showVal val="0"/>
          <c:showCatName val="0"/>
          <c:showSerName val="0"/>
          <c:showPercent val="0"/>
          <c:showBubbleSize val="0"/>
        </c:dLbls>
        <c:marker val="1"/>
        <c:smooth val="0"/>
        <c:axId val="246562368"/>
        <c:axId val="246669448"/>
      </c:lineChart>
      <c:dateAx>
        <c:axId val="246562368"/>
        <c:scaling>
          <c:orientation val="minMax"/>
        </c:scaling>
        <c:delete val="1"/>
        <c:axPos val="b"/>
        <c:numFmt formatCode="ge" sourceLinked="1"/>
        <c:majorTickMark val="none"/>
        <c:minorTickMark val="none"/>
        <c:tickLblPos val="none"/>
        <c:crossAx val="246669448"/>
        <c:crosses val="autoZero"/>
        <c:auto val="1"/>
        <c:lblOffset val="100"/>
        <c:baseTimeUnit val="years"/>
      </c:dateAx>
      <c:valAx>
        <c:axId val="246669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56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100.49</c:v>
                </c:pt>
                <c:pt idx="1">
                  <c:v>98.7</c:v>
                </c:pt>
                <c:pt idx="2">
                  <c:v>100.4</c:v>
                </c:pt>
                <c:pt idx="3">
                  <c:v>99.6</c:v>
                </c:pt>
                <c:pt idx="4">
                  <c:v>103.19</c:v>
                </c:pt>
              </c:numCache>
            </c:numRef>
          </c:val>
          <c:extLst xmlns:c16r2="http://schemas.microsoft.com/office/drawing/2015/06/chart">
            <c:ext xmlns:c16="http://schemas.microsoft.com/office/drawing/2014/chart" uri="{C3380CC4-5D6E-409C-BE32-E72D297353CC}">
              <c16:uniqueId val="{00000000-E488-4625-A843-AFA47F0AE0CE}"/>
            </c:ext>
          </c:extLst>
        </c:ser>
        <c:dLbls>
          <c:showLegendKey val="0"/>
          <c:showVal val="0"/>
          <c:showCatName val="0"/>
          <c:showSerName val="0"/>
          <c:showPercent val="0"/>
          <c:showBubbleSize val="0"/>
        </c:dLbls>
        <c:gapWidth val="150"/>
        <c:axId val="203943336"/>
        <c:axId val="20394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488-4625-A843-AFA47F0AE0CE}"/>
            </c:ext>
          </c:extLst>
        </c:ser>
        <c:dLbls>
          <c:showLegendKey val="0"/>
          <c:showVal val="0"/>
          <c:showCatName val="0"/>
          <c:showSerName val="0"/>
          <c:showPercent val="0"/>
          <c:showBubbleSize val="0"/>
        </c:dLbls>
        <c:marker val="1"/>
        <c:smooth val="0"/>
        <c:axId val="203943336"/>
        <c:axId val="203943728"/>
      </c:lineChart>
      <c:dateAx>
        <c:axId val="203943336"/>
        <c:scaling>
          <c:orientation val="minMax"/>
        </c:scaling>
        <c:delete val="1"/>
        <c:axPos val="b"/>
        <c:numFmt formatCode="ge" sourceLinked="1"/>
        <c:majorTickMark val="none"/>
        <c:minorTickMark val="none"/>
        <c:tickLblPos val="none"/>
        <c:crossAx val="203943728"/>
        <c:crosses val="autoZero"/>
        <c:auto val="1"/>
        <c:lblOffset val="100"/>
        <c:baseTimeUnit val="years"/>
      </c:dateAx>
      <c:valAx>
        <c:axId val="20394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943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9D3-4A1F-A74E-5505C35F2086}"/>
            </c:ext>
          </c:extLst>
        </c:ser>
        <c:dLbls>
          <c:showLegendKey val="0"/>
          <c:showVal val="0"/>
          <c:showCatName val="0"/>
          <c:showSerName val="0"/>
          <c:showPercent val="0"/>
          <c:showBubbleSize val="0"/>
        </c:dLbls>
        <c:gapWidth val="150"/>
        <c:axId val="203944904"/>
        <c:axId val="20394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D3-4A1F-A74E-5505C35F2086}"/>
            </c:ext>
          </c:extLst>
        </c:ser>
        <c:dLbls>
          <c:showLegendKey val="0"/>
          <c:showVal val="0"/>
          <c:showCatName val="0"/>
          <c:showSerName val="0"/>
          <c:showPercent val="0"/>
          <c:showBubbleSize val="0"/>
        </c:dLbls>
        <c:marker val="1"/>
        <c:smooth val="0"/>
        <c:axId val="203944904"/>
        <c:axId val="203945296"/>
      </c:lineChart>
      <c:dateAx>
        <c:axId val="203944904"/>
        <c:scaling>
          <c:orientation val="minMax"/>
        </c:scaling>
        <c:delete val="1"/>
        <c:axPos val="b"/>
        <c:numFmt formatCode="ge" sourceLinked="1"/>
        <c:majorTickMark val="none"/>
        <c:minorTickMark val="none"/>
        <c:tickLblPos val="none"/>
        <c:crossAx val="203945296"/>
        <c:crosses val="autoZero"/>
        <c:auto val="1"/>
        <c:lblOffset val="100"/>
        <c:baseTimeUnit val="years"/>
      </c:dateAx>
      <c:valAx>
        <c:axId val="20394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944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600-4A7E-A830-31393F652591}"/>
            </c:ext>
          </c:extLst>
        </c:ser>
        <c:dLbls>
          <c:showLegendKey val="0"/>
          <c:showVal val="0"/>
          <c:showCatName val="0"/>
          <c:showSerName val="0"/>
          <c:showPercent val="0"/>
          <c:showBubbleSize val="0"/>
        </c:dLbls>
        <c:gapWidth val="150"/>
        <c:axId val="246794272"/>
        <c:axId val="246794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600-4A7E-A830-31393F652591}"/>
            </c:ext>
          </c:extLst>
        </c:ser>
        <c:dLbls>
          <c:showLegendKey val="0"/>
          <c:showVal val="0"/>
          <c:showCatName val="0"/>
          <c:showSerName val="0"/>
          <c:showPercent val="0"/>
          <c:showBubbleSize val="0"/>
        </c:dLbls>
        <c:marker val="1"/>
        <c:smooth val="0"/>
        <c:axId val="246794272"/>
        <c:axId val="246794664"/>
      </c:lineChart>
      <c:dateAx>
        <c:axId val="246794272"/>
        <c:scaling>
          <c:orientation val="minMax"/>
        </c:scaling>
        <c:delete val="1"/>
        <c:axPos val="b"/>
        <c:numFmt formatCode="ge" sourceLinked="1"/>
        <c:majorTickMark val="none"/>
        <c:minorTickMark val="none"/>
        <c:tickLblPos val="none"/>
        <c:crossAx val="246794664"/>
        <c:crosses val="autoZero"/>
        <c:auto val="1"/>
        <c:lblOffset val="100"/>
        <c:baseTimeUnit val="years"/>
      </c:dateAx>
      <c:valAx>
        <c:axId val="246794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79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CA7-4B31-9810-8AC39217365E}"/>
            </c:ext>
          </c:extLst>
        </c:ser>
        <c:dLbls>
          <c:showLegendKey val="0"/>
          <c:showVal val="0"/>
          <c:showCatName val="0"/>
          <c:showSerName val="0"/>
          <c:showPercent val="0"/>
          <c:showBubbleSize val="0"/>
        </c:dLbls>
        <c:gapWidth val="150"/>
        <c:axId val="246452320"/>
        <c:axId val="246452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CA7-4B31-9810-8AC39217365E}"/>
            </c:ext>
          </c:extLst>
        </c:ser>
        <c:dLbls>
          <c:showLegendKey val="0"/>
          <c:showVal val="0"/>
          <c:showCatName val="0"/>
          <c:showSerName val="0"/>
          <c:showPercent val="0"/>
          <c:showBubbleSize val="0"/>
        </c:dLbls>
        <c:marker val="1"/>
        <c:smooth val="0"/>
        <c:axId val="246452320"/>
        <c:axId val="246452712"/>
      </c:lineChart>
      <c:dateAx>
        <c:axId val="246452320"/>
        <c:scaling>
          <c:orientation val="minMax"/>
        </c:scaling>
        <c:delete val="1"/>
        <c:axPos val="b"/>
        <c:numFmt formatCode="ge" sourceLinked="1"/>
        <c:majorTickMark val="none"/>
        <c:minorTickMark val="none"/>
        <c:tickLblPos val="none"/>
        <c:crossAx val="246452712"/>
        <c:crosses val="autoZero"/>
        <c:auto val="1"/>
        <c:lblOffset val="100"/>
        <c:baseTimeUnit val="years"/>
      </c:dateAx>
      <c:valAx>
        <c:axId val="246452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45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565-4840-B3A2-EEC55203C2AF}"/>
            </c:ext>
          </c:extLst>
        </c:ser>
        <c:dLbls>
          <c:showLegendKey val="0"/>
          <c:showVal val="0"/>
          <c:showCatName val="0"/>
          <c:showSerName val="0"/>
          <c:showPercent val="0"/>
          <c:showBubbleSize val="0"/>
        </c:dLbls>
        <c:gapWidth val="150"/>
        <c:axId val="246453888"/>
        <c:axId val="246454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565-4840-B3A2-EEC55203C2AF}"/>
            </c:ext>
          </c:extLst>
        </c:ser>
        <c:dLbls>
          <c:showLegendKey val="0"/>
          <c:showVal val="0"/>
          <c:showCatName val="0"/>
          <c:showSerName val="0"/>
          <c:showPercent val="0"/>
          <c:showBubbleSize val="0"/>
        </c:dLbls>
        <c:marker val="1"/>
        <c:smooth val="0"/>
        <c:axId val="246453888"/>
        <c:axId val="246454280"/>
      </c:lineChart>
      <c:dateAx>
        <c:axId val="246453888"/>
        <c:scaling>
          <c:orientation val="minMax"/>
        </c:scaling>
        <c:delete val="1"/>
        <c:axPos val="b"/>
        <c:numFmt formatCode="ge" sourceLinked="1"/>
        <c:majorTickMark val="none"/>
        <c:minorTickMark val="none"/>
        <c:tickLblPos val="none"/>
        <c:crossAx val="246454280"/>
        <c:crosses val="autoZero"/>
        <c:auto val="1"/>
        <c:lblOffset val="100"/>
        <c:baseTimeUnit val="years"/>
      </c:dateAx>
      <c:valAx>
        <c:axId val="246454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45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quot;-&quot;">
                  <c:v>1980.12</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7BE-44C8-B273-D1239A6866B0}"/>
            </c:ext>
          </c:extLst>
        </c:ser>
        <c:dLbls>
          <c:showLegendKey val="0"/>
          <c:showVal val="0"/>
          <c:showCatName val="0"/>
          <c:showSerName val="0"/>
          <c:showPercent val="0"/>
          <c:showBubbleSize val="0"/>
        </c:dLbls>
        <c:gapWidth val="150"/>
        <c:axId val="246455456"/>
        <c:axId val="246455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979.89</c:v>
                </c:pt>
                <c:pt idx="2">
                  <c:v>1051.43</c:v>
                </c:pt>
                <c:pt idx="3">
                  <c:v>982.29</c:v>
                </c:pt>
                <c:pt idx="4">
                  <c:v>713.28</c:v>
                </c:pt>
              </c:numCache>
            </c:numRef>
          </c:val>
          <c:smooth val="0"/>
          <c:extLst xmlns:c16r2="http://schemas.microsoft.com/office/drawing/2015/06/chart">
            <c:ext xmlns:c16="http://schemas.microsoft.com/office/drawing/2014/chart" uri="{C3380CC4-5D6E-409C-BE32-E72D297353CC}">
              <c16:uniqueId val="{00000001-97BE-44C8-B273-D1239A6866B0}"/>
            </c:ext>
          </c:extLst>
        </c:ser>
        <c:dLbls>
          <c:showLegendKey val="0"/>
          <c:showVal val="0"/>
          <c:showCatName val="0"/>
          <c:showSerName val="0"/>
          <c:showPercent val="0"/>
          <c:showBubbleSize val="0"/>
        </c:dLbls>
        <c:marker val="1"/>
        <c:smooth val="0"/>
        <c:axId val="246455456"/>
        <c:axId val="246455848"/>
      </c:lineChart>
      <c:dateAx>
        <c:axId val="246455456"/>
        <c:scaling>
          <c:orientation val="minMax"/>
        </c:scaling>
        <c:delete val="1"/>
        <c:axPos val="b"/>
        <c:numFmt formatCode="ge" sourceLinked="1"/>
        <c:majorTickMark val="none"/>
        <c:minorTickMark val="none"/>
        <c:tickLblPos val="none"/>
        <c:crossAx val="246455848"/>
        <c:crosses val="autoZero"/>
        <c:auto val="1"/>
        <c:lblOffset val="100"/>
        <c:baseTimeUnit val="years"/>
      </c:dateAx>
      <c:valAx>
        <c:axId val="24645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45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37.83</c:v>
                </c:pt>
                <c:pt idx="1">
                  <c:v>30.99</c:v>
                </c:pt>
                <c:pt idx="2">
                  <c:v>34.619999999999997</c:v>
                </c:pt>
                <c:pt idx="3">
                  <c:v>66.31</c:v>
                </c:pt>
                <c:pt idx="4">
                  <c:v>68.02</c:v>
                </c:pt>
              </c:numCache>
            </c:numRef>
          </c:val>
          <c:extLst xmlns:c16r2="http://schemas.microsoft.com/office/drawing/2015/06/chart">
            <c:ext xmlns:c16="http://schemas.microsoft.com/office/drawing/2014/chart" uri="{C3380CC4-5D6E-409C-BE32-E72D297353CC}">
              <c16:uniqueId val="{00000000-B84C-48F8-A6AB-D8B200750FA9}"/>
            </c:ext>
          </c:extLst>
        </c:ser>
        <c:dLbls>
          <c:showLegendKey val="0"/>
          <c:showVal val="0"/>
          <c:showCatName val="0"/>
          <c:showSerName val="0"/>
          <c:showPercent val="0"/>
          <c:showBubbleSize val="0"/>
        </c:dLbls>
        <c:gapWidth val="150"/>
        <c:axId val="246559624"/>
        <c:axId val="24656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41.34</c:v>
                </c:pt>
                <c:pt idx="2">
                  <c:v>40.06</c:v>
                </c:pt>
                <c:pt idx="3">
                  <c:v>41.25</c:v>
                </c:pt>
                <c:pt idx="4">
                  <c:v>40.75</c:v>
                </c:pt>
              </c:numCache>
            </c:numRef>
          </c:val>
          <c:smooth val="0"/>
          <c:extLst xmlns:c16r2="http://schemas.microsoft.com/office/drawing/2015/06/chart">
            <c:ext xmlns:c16="http://schemas.microsoft.com/office/drawing/2014/chart" uri="{C3380CC4-5D6E-409C-BE32-E72D297353CC}">
              <c16:uniqueId val="{00000001-B84C-48F8-A6AB-D8B200750FA9}"/>
            </c:ext>
          </c:extLst>
        </c:ser>
        <c:dLbls>
          <c:showLegendKey val="0"/>
          <c:showVal val="0"/>
          <c:showCatName val="0"/>
          <c:showSerName val="0"/>
          <c:showPercent val="0"/>
          <c:showBubbleSize val="0"/>
        </c:dLbls>
        <c:marker val="1"/>
        <c:smooth val="0"/>
        <c:axId val="246559624"/>
        <c:axId val="246560016"/>
      </c:lineChart>
      <c:dateAx>
        <c:axId val="246559624"/>
        <c:scaling>
          <c:orientation val="minMax"/>
        </c:scaling>
        <c:delete val="1"/>
        <c:axPos val="b"/>
        <c:numFmt formatCode="ge" sourceLinked="1"/>
        <c:majorTickMark val="none"/>
        <c:minorTickMark val="none"/>
        <c:tickLblPos val="none"/>
        <c:crossAx val="246560016"/>
        <c:crosses val="autoZero"/>
        <c:auto val="1"/>
        <c:lblOffset val="100"/>
        <c:baseTimeUnit val="years"/>
      </c:dateAx>
      <c:valAx>
        <c:axId val="24656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559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467.67</c:v>
                </c:pt>
                <c:pt idx="1">
                  <c:v>579.54999999999995</c:v>
                </c:pt>
                <c:pt idx="2">
                  <c:v>519.61</c:v>
                </c:pt>
                <c:pt idx="3">
                  <c:v>281.64</c:v>
                </c:pt>
                <c:pt idx="4">
                  <c:v>270.20999999999998</c:v>
                </c:pt>
              </c:numCache>
            </c:numRef>
          </c:val>
          <c:extLst xmlns:c16r2="http://schemas.microsoft.com/office/drawing/2015/06/chart">
            <c:ext xmlns:c16="http://schemas.microsoft.com/office/drawing/2014/chart" uri="{C3380CC4-5D6E-409C-BE32-E72D297353CC}">
              <c16:uniqueId val="{00000000-5F82-4385-876E-33A96FE127BF}"/>
            </c:ext>
          </c:extLst>
        </c:ser>
        <c:dLbls>
          <c:showLegendKey val="0"/>
          <c:showVal val="0"/>
          <c:showCatName val="0"/>
          <c:showSerName val="0"/>
          <c:showPercent val="0"/>
          <c:showBubbleSize val="0"/>
        </c:dLbls>
        <c:gapWidth val="150"/>
        <c:axId val="246793880"/>
        <c:axId val="24679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357.49</c:v>
                </c:pt>
                <c:pt idx="2">
                  <c:v>355.22</c:v>
                </c:pt>
                <c:pt idx="3">
                  <c:v>334.48</c:v>
                </c:pt>
                <c:pt idx="4">
                  <c:v>311.70999999999998</c:v>
                </c:pt>
              </c:numCache>
            </c:numRef>
          </c:val>
          <c:smooth val="0"/>
          <c:extLst xmlns:c16r2="http://schemas.microsoft.com/office/drawing/2015/06/chart">
            <c:ext xmlns:c16="http://schemas.microsoft.com/office/drawing/2014/chart" uri="{C3380CC4-5D6E-409C-BE32-E72D297353CC}">
              <c16:uniqueId val="{00000001-5F82-4385-876E-33A96FE127BF}"/>
            </c:ext>
          </c:extLst>
        </c:ser>
        <c:dLbls>
          <c:showLegendKey val="0"/>
          <c:showVal val="0"/>
          <c:showCatName val="0"/>
          <c:showSerName val="0"/>
          <c:showPercent val="0"/>
          <c:showBubbleSize val="0"/>
        </c:dLbls>
        <c:marker val="1"/>
        <c:smooth val="0"/>
        <c:axId val="246793880"/>
        <c:axId val="246793488"/>
      </c:lineChart>
      <c:dateAx>
        <c:axId val="246793880"/>
        <c:scaling>
          <c:orientation val="minMax"/>
        </c:scaling>
        <c:delete val="1"/>
        <c:axPos val="b"/>
        <c:numFmt formatCode="ge" sourceLinked="1"/>
        <c:majorTickMark val="none"/>
        <c:minorTickMark val="none"/>
        <c:tickLblPos val="none"/>
        <c:crossAx val="246793488"/>
        <c:crosses val="autoZero"/>
        <c:auto val="1"/>
        <c:lblOffset val="100"/>
        <c:baseTimeUnit val="years"/>
      </c:dateAx>
      <c:valAx>
        <c:axId val="24679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793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4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和歌山県　印南町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F3</v>
      </c>
      <c r="X8" s="71"/>
      <c r="Y8" s="71"/>
      <c r="Z8" s="71"/>
      <c r="AA8" s="71"/>
      <c r="AB8" s="71"/>
      <c r="AC8" s="71"/>
      <c r="AD8" s="72" t="str">
        <f>データ!$M$6</f>
        <v>非設置</v>
      </c>
      <c r="AE8" s="72"/>
      <c r="AF8" s="72"/>
      <c r="AG8" s="72"/>
      <c r="AH8" s="72"/>
      <c r="AI8" s="72"/>
      <c r="AJ8" s="72"/>
      <c r="AK8" s="3"/>
      <c r="AL8" s="68">
        <f>データ!S6</f>
        <v>8322</v>
      </c>
      <c r="AM8" s="68"/>
      <c r="AN8" s="68"/>
      <c r="AO8" s="68"/>
      <c r="AP8" s="68"/>
      <c r="AQ8" s="68"/>
      <c r="AR8" s="68"/>
      <c r="AS8" s="68"/>
      <c r="AT8" s="67">
        <f>データ!T6</f>
        <v>113.62</v>
      </c>
      <c r="AU8" s="67"/>
      <c r="AV8" s="67"/>
      <c r="AW8" s="67"/>
      <c r="AX8" s="67"/>
      <c r="AY8" s="67"/>
      <c r="AZ8" s="67"/>
      <c r="BA8" s="67"/>
      <c r="BB8" s="67">
        <f>データ!U6</f>
        <v>73.239999999999995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13.65</v>
      </c>
      <c r="Q10" s="67"/>
      <c r="R10" s="67"/>
      <c r="S10" s="67"/>
      <c r="T10" s="67"/>
      <c r="U10" s="67"/>
      <c r="V10" s="67"/>
      <c r="W10" s="67">
        <f>データ!Q6</f>
        <v>100</v>
      </c>
      <c r="X10" s="67"/>
      <c r="Y10" s="67"/>
      <c r="Z10" s="67"/>
      <c r="AA10" s="67"/>
      <c r="AB10" s="67"/>
      <c r="AC10" s="67"/>
      <c r="AD10" s="68">
        <f>データ!R6</f>
        <v>4900</v>
      </c>
      <c r="AE10" s="68"/>
      <c r="AF10" s="68"/>
      <c r="AG10" s="68"/>
      <c r="AH10" s="68"/>
      <c r="AI10" s="68"/>
      <c r="AJ10" s="68"/>
      <c r="AK10" s="2"/>
      <c r="AL10" s="68">
        <f>データ!V6</f>
        <v>1130</v>
      </c>
      <c r="AM10" s="68"/>
      <c r="AN10" s="68"/>
      <c r="AO10" s="68"/>
      <c r="AP10" s="68"/>
      <c r="AQ10" s="68"/>
      <c r="AR10" s="68"/>
      <c r="AS10" s="68"/>
      <c r="AT10" s="67">
        <f>データ!W6</f>
        <v>0.38</v>
      </c>
      <c r="AU10" s="67"/>
      <c r="AV10" s="67"/>
      <c r="AW10" s="67"/>
      <c r="AX10" s="67"/>
      <c r="AY10" s="67"/>
      <c r="AZ10" s="67"/>
      <c r="BA10" s="67"/>
      <c r="BB10" s="67">
        <f>データ!X6</f>
        <v>2973.68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fh3RZjSTxasN6FjV2EFh8gRKSn3mVZfcsa9LMii/Mk0pcexw4nJBuyuWlE/UsnRSLOcB2JC0dyx/uaWSsPUqsg==" saltValue="g2nk3Jl4Z52UTKoBW9Hwc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303909</v>
      </c>
      <c r="D6" s="33">
        <f t="shared" si="3"/>
        <v>47</v>
      </c>
      <c r="E6" s="33">
        <f t="shared" si="3"/>
        <v>17</v>
      </c>
      <c r="F6" s="33">
        <f t="shared" si="3"/>
        <v>5</v>
      </c>
      <c r="G6" s="33">
        <f t="shared" si="3"/>
        <v>0</v>
      </c>
      <c r="H6" s="33" t="str">
        <f t="shared" si="3"/>
        <v>和歌山県　印南町</v>
      </c>
      <c r="I6" s="33" t="str">
        <f t="shared" si="3"/>
        <v>法非適用</v>
      </c>
      <c r="J6" s="33" t="str">
        <f t="shared" si="3"/>
        <v>下水道事業</v>
      </c>
      <c r="K6" s="33" t="str">
        <f t="shared" si="3"/>
        <v>農業集落排水</v>
      </c>
      <c r="L6" s="33" t="str">
        <f t="shared" si="3"/>
        <v>F3</v>
      </c>
      <c r="M6" s="33" t="str">
        <f t="shared" si="3"/>
        <v>非設置</v>
      </c>
      <c r="N6" s="34" t="str">
        <f t="shared" si="3"/>
        <v>-</v>
      </c>
      <c r="O6" s="34" t="str">
        <f t="shared" si="3"/>
        <v>該当数値なし</v>
      </c>
      <c r="P6" s="34">
        <f t="shared" si="3"/>
        <v>13.65</v>
      </c>
      <c r="Q6" s="34">
        <f t="shared" si="3"/>
        <v>100</v>
      </c>
      <c r="R6" s="34">
        <f t="shared" si="3"/>
        <v>4900</v>
      </c>
      <c r="S6" s="34">
        <f t="shared" si="3"/>
        <v>8322</v>
      </c>
      <c r="T6" s="34">
        <f t="shared" si="3"/>
        <v>113.62</v>
      </c>
      <c r="U6" s="34">
        <f t="shared" si="3"/>
        <v>73.239999999999995</v>
      </c>
      <c r="V6" s="34">
        <f t="shared" si="3"/>
        <v>1130</v>
      </c>
      <c r="W6" s="34">
        <f t="shared" si="3"/>
        <v>0.38</v>
      </c>
      <c r="X6" s="34">
        <f t="shared" si="3"/>
        <v>2973.68</v>
      </c>
      <c r="Y6" s="35">
        <f>IF(Y7="",NA(),Y7)</f>
        <v>100.49</v>
      </c>
      <c r="Z6" s="35">
        <f t="shared" ref="Z6:AH6" si="4">IF(Z7="",NA(),Z7)</f>
        <v>98.7</v>
      </c>
      <c r="AA6" s="35">
        <f t="shared" si="4"/>
        <v>100.4</v>
      </c>
      <c r="AB6" s="35">
        <f t="shared" si="4"/>
        <v>99.6</v>
      </c>
      <c r="AC6" s="35">
        <f t="shared" si="4"/>
        <v>103.19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1980.12</v>
      </c>
      <c r="BG6" s="34">
        <f t="shared" ref="BG6:BO6" si="7">IF(BG7="",NA(),BG7)</f>
        <v>0</v>
      </c>
      <c r="BH6" s="34">
        <f t="shared" si="7"/>
        <v>0</v>
      </c>
      <c r="BI6" s="34">
        <f t="shared" si="7"/>
        <v>0</v>
      </c>
      <c r="BJ6" s="34">
        <f t="shared" si="7"/>
        <v>0</v>
      </c>
      <c r="BK6" s="35">
        <f t="shared" si="7"/>
        <v>1161.05</v>
      </c>
      <c r="BL6" s="35">
        <f t="shared" si="7"/>
        <v>979.89</v>
      </c>
      <c r="BM6" s="35">
        <f t="shared" si="7"/>
        <v>1051.43</v>
      </c>
      <c r="BN6" s="35">
        <f t="shared" si="7"/>
        <v>982.29</v>
      </c>
      <c r="BO6" s="35">
        <f t="shared" si="7"/>
        <v>713.28</v>
      </c>
      <c r="BP6" s="34" t="str">
        <f>IF(BP7="","",IF(BP7="-","【-】","【"&amp;SUBSTITUTE(TEXT(BP7,"#,##0.00"),"-","△")&amp;"】"))</f>
        <v>【747.76】</v>
      </c>
      <c r="BQ6" s="35">
        <f>IF(BQ7="",NA(),BQ7)</f>
        <v>37.83</v>
      </c>
      <c r="BR6" s="35">
        <f t="shared" ref="BR6:BZ6" si="8">IF(BR7="",NA(),BR7)</f>
        <v>30.99</v>
      </c>
      <c r="BS6" s="35">
        <f t="shared" si="8"/>
        <v>34.619999999999997</v>
      </c>
      <c r="BT6" s="35">
        <f t="shared" si="8"/>
        <v>66.31</v>
      </c>
      <c r="BU6" s="35">
        <f t="shared" si="8"/>
        <v>68.02</v>
      </c>
      <c r="BV6" s="35">
        <f t="shared" si="8"/>
        <v>41.08</v>
      </c>
      <c r="BW6" s="35">
        <f t="shared" si="8"/>
        <v>41.34</v>
      </c>
      <c r="BX6" s="35">
        <f t="shared" si="8"/>
        <v>40.06</v>
      </c>
      <c r="BY6" s="35">
        <f t="shared" si="8"/>
        <v>41.25</v>
      </c>
      <c r="BZ6" s="35">
        <f t="shared" si="8"/>
        <v>40.75</v>
      </c>
      <c r="CA6" s="34" t="str">
        <f>IF(CA7="","",IF(CA7="-","【-】","【"&amp;SUBSTITUTE(TEXT(CA7,"#,##0.00"),"-","△")&amp;"】"))</f>
        <v>【59.51】</v>
      </c>
      <c r="CB6" s="35">
        <f>IF(CB7="",NA(),CB7)</f>
        <v>467.67</v>
      </c>
      <c r="CC6" s="35">
        <f t="shared" ref="CC6:CK6" si="9">IF(CC7="",NA(),CC7)</f>
        <v>579.54999999999995</v>
      </c>
      <c r="CD6" s="35">
        <f t="shared" si="9"/>
        <v>519.61</v>
      </c>
      <c r="CE6" s="35">
        <f t="shared" si="9"/>
        <v>281.64</v>
      </c>
      <c r="CF6" s="35">
        <f t="shared" si="9"/>
        <v>270.20999999999998</v>
      </c>
      <c r="CG6" s="35">
        <f t="shared" si="9"/>
        <v>378.08</v>
      </c>
      <c r="CH6" s="35">
        <f t="shared" si="9"/>
        <v>357.49</v>
      </c>
      <c r="CI6" s="35">
        <f t="shared" si="9"/>
        <v>355.22</v>
      </c>
      <c r="CJ6" s="35">
        <f t="shared" si="9"/>
        <v>334.48</v>
      </c>
      <c r="CK6" s="35">
        <f t="shared" si="9"/>
        <v>311.70999999999998</v>
      </c>
      <c r="CL6" s="34" t="str">
        <f>IF(CL7="","",IF(CL7="-","【-】","【"&amp;SUBSTITUTE(TEXT(CL7,"#,##0.00"),"-","△")&amp;"】"))</f>
        <v>【261.46】</v>
      </c>
      <c r="CM6" s="35">
        <f>IF(CM7="",NA(),CM7)</f>
        <v>78.760000000000005</v>
      </c>
      <c r="CN6" s="35">
        <f t="shared" ref="CN6:CV6" si="10">IF(CN7="",NA(),CN7)</f>
        <v>77.959999999999994</v>
      </c>
      <c r="CO6" s="35">
        <f t="shared" si="10"/>
        <v>77.959999999999994</v>
      </c>
      <c r="CP6" s="35">
        <f t="shared" si="10"/>
        <v>77.959999999999994</v>
      </c>
      <c r="CQ6" s="35">
        <f t="shared" si="10"/>
        <v>74.19</v>
      </c>
      <c r="CR6" s="35">
        <f t="shared" si="10"/>
        <v>44.69</v>
      </c>
      <c r="CS6" s="35">
        <f t="shared" si="10"/>
        <v>44.69</v>
      </c>
      <c r="CT6" s="35">
        <f t="shared" si="10"/>
        <v>42.84</v>
      </c>
      <c r="CU6" s="35">
        <f t="shared" si="10"/>
        <v>40.93</v>
      </c>
      <c r="CV6" s="35">
        <f t="shared" si="10"/>
        <v>43.38</v>
      </c>
      <c r="CW6" s="34" t="str">
        <f>IF(CW7="","",IF(CW7="-","【-】","【"&amp;SUBSTITUTE(TEXT(CW7,"#,##0.00"),"-","△")&amp;"】"))</f>
        <v>【52.23】</v>
      </c>
      <c r="CX6" s="35">
        <f>IF(CX7="",NA(),CX7)</f>
        <v>84.59</v>
      </c>
      <c r="CY6" s="35">
        <f t="shared" ref="CY6:DG6" si="11">IF(CY7="",NA(),CY7)</f>
        <v>83.55</v>
      </c>
      <c r="CZ6" s="35">
        <f t="shared" si="11"/>
        <v>83.01</v>
      </c>
      <c r="DA6" s="35">
        <f t="shared" si="11"/>
        <v>83.03</v>
      </c>
      <c r="DB6" s="35">
        <f t="shared" si="11"/>
        <v>83.72</v>
      </c>
      <c r="DC6" s="35">
        <f t="shared" si="11"/>
        <v>70.59</v>
      </c>
      <c r="DD6" s="35">
        <f t="shared" si="11"/>
        <v>69.67</v>
      </c>
      <c r="DE6" s="35">
        <f t="shared" si="11"/>
        <v>66.3</v>
      </c>
      <c r="DF6" s="35">
        <f t="shared" si="11"/>
        <v>62.73</v>
      </c>
      <c r="DG6" s="35">
        <f t="shared" si="11"/>
        <v>62.02</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0.02</v>
      </c>
      <c r="EL6" s="35">
        <f t="shared" si="14"/>
        <v>0.03</v>
      </c>
      <c r="EM6" s="34">
        <f t="shared" si="14"/>
        <v>0</v>
      </c>
      <c r="EN6" s="35">
        <f t="shared" si="14"/>
        <v>0.04</v>
      </c>
      <c r="EO6" s="34" t="str">
        <f>IF(EO7="","",IF(EO7="-","【-】","【"&amp;SUBSTITUTE(TEXT(EO7,"#,##0.00"),"-","△")&amp;"】"))</f>
        <v>【0.02】</v>
      </c>
    </row>
    <row r="7" spans="1:145" s="36" customFormat="1" x14ac:dyDescent="0.15">
      <c r="A7" s="28"/>
      <c r="B7" s="37">
        <v>2018</v>
      </c>
      <c r="C7" s="37">
        <v>303909</v>
      </c>
      <c r="D7" s="37">
        <v>47</v>
      </c>
      <c r="E7" s="37">
        <v>17</v>
      </c>
      <c r="F7" s="37">
        <v>5</v>
      </c>
      <c r="G7" s="37">
        <v>0</v>
      </c>
      <c r="H7" s="37" t="s">
        <v>97</v>
      </c>
      <c r="I7" s="37" t="s">
        <v>98</v>
      </c>
      <c r="J7" s="37" t="s">
        <v>99</v>
      </c>
      <c r="K7" s="37" t="s">
        <v>100</v>
      </c>
      <c r="L7" s="37" t="s">
        <v>101</v>
      </c>
      <c r="M7" s="37" t="s">
        <v>102</v>
      </c>
      <c r="N7" s="38" t="s">
        <v>103</v>
      </c>
      <c r="O7" s="38" t="s">
        <v>104</v>
      </c>
      <c r="P7" s="38">
        <v>13.65</v>
      </c>
      <c r="Q7" s="38">
        <v>100</v>
      </c>
      <c r="R7" s="38">
        <v>4900</v>
      </c>
      <c r="S7" s="38">
        <v>8322</v>
      </c>
      <c r="T7" s="38">
        <v>113.62</v>
      </c>
      <c r="U7" s="38">
        <v>73.239999999999995</v>
      </c>
      <c r="V7" s="38">
        <v>1130</v>
      </c>
      <c r="W7" s="38">
        <v>0.38</v>
      </c>
      <c r="X7" s="38">
        <v>2973.68</v>
      </c>
      <c r="Y7" s="38">
        <v>100.49</v>
      </c>
      <c r="Z7" s="38">
        <v>98.7</v>
      </c>
      <c r="AA7" s="38">
        <v>100.4</v>
      </c>
      <c r="AB7" s="38">
        <v>99.6</v>
      </c>
      <c r="AC7" s="38">
        <v>103.19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1980.12</v>
      </c>
      <c r="BG7" s="38">
        <v>0</v>
      </c>
      <c r="BH7" s="38">
        <v>0</v>
      </c>
      <c r="BI7" s="38">
        <v>0</v>
      </c>
      <c r="BJ7" s="38">
        <v>0</v>
      </c>
      <c r="BK7" s="38">
        <v>1161.05</v>
      </c>
      <c r="BL7" s="38">
        <v>979.89</v>
      </c>
      <c r="BM7" s="38">
        <v>1051.43</v>
      </c>
      <c r="BN7" s="38">
        <v>982.29</v>
      </c>
      <c r="BO7" s="38">
        <v>713.28</v>
      </c>
      <c r="BP7" s="38">
        <v>747.76</v>
      </c>
      <c r="BQ7" s="38">
        <v>37.83</v>
      </c>
      <c r="BR7" s="38">
        <v>30.99</v>
      </c>
      <c r="BS7" s="38">
        <v>34.619999999999997</v>
      </c>
      <c r="BT7" s="38">
        <v>66.31</v>
      </c>
      <c r="BU7" s="38">
        <v>68.02</v>
      </c>
      <c r="BV7" s="38">
        <v>41.08</v>
      </c>
      <c r="BW7" s="38">
        <v>41.34</v>
      </c>
      <c r="BX7" s="38">
        <v>40.06</v>
      </c>
      <c r="BY7" s="38">
        <v>41.25</v>
      </c>
      <c r="BZ7" s="38">
        <v>40.75</v>
      </c>
      <c r="CA7" s="38">
        <v>59.51</v>
      </c>
      <c r="CB7" s="38">
        <v>467.67</v>
      </c>
      <c r="CC7" s="38">
        <v>579.54999999999995</v>
      </c>
      <c r="CD7" s="38">
        <v>519.61</v>
      </c>
      <c r="CE7" s="38">
        <v>281.64</v>
      </c>
      <c r="CF7" s="38">
        <v>270.20999999999998</v>
      </c>
      <c r="CG7" s="38">
        <v>378.08</v>
      </c>
      <c r="CH7" s="38">
        <v>357.49</v>
      </c>
      <c r="CI7" s="38">
        <v>355.22</v>
      </c>
      <c r="CJ7" s="38">
        <v>334.48</v>
      </c>
      <c r="CK7" s="38">
        <v>311.70999999999998</v>
      </c>
      <c r="CL7" s="38">
        <v>261.45999999999998</v>
      </c>
      <c r="CM7" s="38">
        <v>78.760000000000005</v>
      </c>
      <c r="CN7" s="38">
        <v>77.959999999999994</v>
      </c>
      <c r="CO7" s="38">
        <v>77.959999999999994</v>
      </c>
      <c r="CP7" s="38">
        <v>77.959999999999994</v>
      </c>
      <c r="CQ7" s="38">
        <v>74.19</v>
      </c>
      <c r="CR7" s="38">
        <v>44.69</v>
      </c>
      <c r="CS7" s="38">
        <v>44.69</v>
      </c>
      <c r="CT7" s="38">
        <v>42.84</v>
      </c>
      <c r="CU7" s="38">
        <v>40.93</v>
      </c>
      <c r="CV7" s="38">
        <v>43.38</v>
      </c>
      <c r="CW7" s="38">
        <v>52.23</v>
      </c>
      <c r="CX7" s="38">
        <v>84.59</v>
      </c>
      <c r="CY7" s="38">
        <v>83.55</v>
      </c>
      <c r="CZ7" s="38">
        <v>83.01</v>
      </c>
      <c r="DA7" s="38">
        <v>83.03</v>
      </c>
      <c r="DB7" s="38">
        <v>83.72</v>
      </c>
      <c r="DC7" s="38">
        <v>70.59</v>
      </c>
      <c r="DD7" s="38">
        <v>69.67</v>
      </c>
      <c r="DE7" s="38">
        <v>66.3</v>
      </c>
      <c r="DF7" s="38">
        <v>62.73</v>
      </c>
      <c r="DG7" s="38">
        <v>62.02</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0.02</v>
      </c>
      <c r="EL7" s="38">
        <v>0.03</v>
      </c>
      <c r="EM7" s="38">
        <v>0</v>
      </c>
      <c r="EN7" s="38">
        <v>0.04</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inm307</cp:lastModifiedBy>
  <cp:lastPrinted>2020-01-17T02:54:11Z</cp:lastPrinted>
  <dcterms:created xsi:type="dcterms:W3CDTF">2019-12-05T05:21:24Z</dcterms:created>
  <dcterms:modified xsi:type="dcterms:W3CDTF">2020-01-17T02:54:13Z</dcterms:modified>
  <cp:category/>
</cp:coreProperties>
</file>